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2"/>
  </bookViews>
  <sheets>
    <sheet name="乡镇汇总表一" sheetId="3" r:id="rId1"/>
    <sheet name="村级汇总表二" sheetId="4" r:id="rId2"/>
    <sheet name="到户明细表三" sheetId="5" r:id="rId3"/>
  </sheets>
  <definedNames>
    <definedName name="_xlnm._FilterDatabase" localSheetId="2" hidden="1">到户明细表三!$A$4:$XEC$74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<sst xmlns="http://schemas.openxmlformats.org/spreadsheetml/2006/main" count="262" uniqueCount="123">
  <si>
    <t>凤凰县农村宅基地审批台账乡镇汇总表（一）</t>
  </si>
  <si>
    <t>填报单位(公章)： 新场镇                    单位负责人签字： 熊焱                      填表人： 张红星   填报日期：2020年  10月  15 日         单位：平方米（㎡）</t>
  </si>
  <si>
    <t>序号</t>
  </si>
  <si>
    <t>乡镇</t>
  </si>
  <si>
    <t>行政村 （总个数）</t>
  </si>
  <si>
    <t>宅基地审批总宗数（宗）</t>
  </si>
  <si>
    <t>宅基地  面积（㎡）</t>
  </si>
  <si>
    <t>房基占地面积（㎡）</t>
  </si>
  <si>
    <t>建筑    总面积（㎡）</t>
  </si>
  <si>
    <t>建房类型</t>
  </si>
  <si>
    <t>用地类型</t>
  </si>
  <si>
    <t>违法查处情况</t>
  </si>
  <si>
    <t>备注</t>
  </si>
  <si>
    <t>原址翻建</t>
  </si>
  <si>
    <t>改扩建</t>
  </si>
  <si>
    <t>异址新建</t>
  </si>
  <si>
    <t xml:space="preserve"> 农用地（㎡）</t>
  </si>
  <si>
    <t>建设用地（㎡）</t>
  </si>
  <si>
    <t>未利用地（㎡）</t>
  </si>
  <si>
    <t>新建住宅非法占用（含超面积）宅基地面积</t>
  </si>
  <si>
    <t>其中：对违建依法处置到位的面积</t>
  </si>
  <si>
    <t>7月3日以来，非法乱占耕地建房宅基地面积</t>
  </si>
  <si>
    <t>其中：对乱占耕地建房依法处置到位的面积</t>
  </si>
  <si>
    <t>麻冲乡</t>
  </si>
  <si>
    <t>合计</t>
  </si>
  <si>
    <t xml:space="preserve">填表说明：                                                                                                                                                                               1、自2020年1月1日以来，由农村宅基地联审联办程序审批的新建房用地情况统计；                                                                                                                                                           2、表一为乡镇汇总表，表二为村级汇总表，表三为到村到户明细表，乡镇汇总后由乡镇负责人审核签字报县汇总，电子档连同各级纸质盖章件一并上报；                                                                                                                                                       3、此表为月报表，以后请在每月30日前上报县农经站，联系人：吴国强，联系电话：13787432721。
</t>
  </si>
  <si>
    <t>凤凰县农村宅基地审批台账村级汇总表（二）</t>
  </si>
  <si>
    <t>填报单位(公章)：    新场镇             单位负责人签字：  熊焱               填表人：  张红星           填报日期：2020年 10 月  15日     单位：平方米（㎡）</t>
  </si>
  <si>
    <t>行政村</t>
  </si>
  <si>
    <t>宅基地 面积（㎡）</t>
  </si>
  <si>
    <t>房基占 地面积（㎡）</t>
  </si>
  <si>
    <t>建筑   总面积（㎡）</t>
  </si>
  <si>
    <t>凤凰县农村宅基地审批台账到户明细表（三）</t>
  </si>
  <si>
    <t>填报单位(公章)： 麻冲乡人民政府             单位负责人签字： 滕松林              填表人： 龙玉华                      填报日期：2024年1月5日     单位：平方米（㎡）</t>
  </si>
  <si>
    <t>村组</t>
  </si>
  <si>
    <t>新建房户主姓名</t>
  </si>
  <si>
    <t>家庭人口数</t>
  </si>
  <si>
    <t>身份证号码</t>
  </si>
  <si>
    <t>联系电话</t>
  </si>
  <si>
    <t>宅基地面积（㎡）</t>
  </si>
  <si>
    <t>建筑  层数</t>
  </si>
  <si>
    <t>建筑  高度（米）</t>
  </si>
  <si>
    <t>拆旧退还宅基地情况</t>
  </si>
  <si>
    <t>乡村建设规划许可证编号</t>
  </si>
  <si>
    <t>农村宅基地批准书编号</t>
  </si>
  <si>
    <t>审批时间</t>
  </si>
  <si>
    <t>竣工验收时间</t>
  </si>
  <si>
    <t>改扩 建</t>
  </si>
  <si>
    <t>农用地</t>
  </si>
  <si>
    <t>建设用地</t>
  </si>
  <si>
    <t>未利用地</t>
  </si>
  <si>
    <t>茶坪村</t>
  </si>
  <si>
    <t>麻金友</t>
  </si>
  <si>
    <t>433123************</t>
  </si>
  <si>
    <t>1**********</t>
  </si>
  <si>
    <t>4331232162024001</t>
  </si>
  <si>
    <t>/</t>
  </si>
  <si>
    <t>加层</t>
  </si>
  <si>
    <t>下麻村</t>
  </si>
  <si>
    <t>伍国华</t>
  </si>
  <si>
    <t>4331232162024002</t>
  </si>
  <si>
    <t>力坳村</t>
  </si>
  <si>
    <t>麻雄辉</t>
  </si>
  <si>
    <t>4331232162024003</t>
  </si>
  <si>
    <t>登高村</t>
  </si>
  <si>
    <t>龙廷红</t>
  </si>
  <si>
    <t>4331232162024004</t>
  </si>
  <si>
    <t>龙伟</t>
  </si>
  <si>
    <t>龙金宝</t>
  </si>
  <si>
    <t>4331232162024006</t>
  </si>
  <si>
    <t>4331232162024011</t>
  </si>
  <si>
    <t>上麻社区</t>
  </si>
  <si>
    <t>龙胜金</t>
  </si>
  <si>
    <t>4331232162024007</t>
  </si>
  <si>
    <t>4331232162024012</t>
  </si>
  <si>
    <t>翻身村</t>
  </si>
  <si>
    <t>龙求丙</t>
  </si>
  <si>
    <t>4331232162024008</t>
  </si>
  <si>
    <t>竹山村</t>
  </si>
  <si>
    <t>吴革恩</t>
  </si>
  <si>
    <t>4331232162024009</t>
  </si>
  <si>
    <t>4331232162024005</t>
  </si>
  <si>
    <t>高通村</t>
  </si>
  <si>
    <t>麻和金</t>
  </si>
  <si>
    <t>4331232162024010</t>
  </si>
  <si>
    <t>唐求好</t>
  </si>
  <si>
    <t>4331232162024013</t>
  </si>
  <si>
    <t>龙永章</t>
  </si>
  <si>
    <t>龙金祥</t>
  </si>
  <si>
    <t>老洞村</t>
  </si>
  <si>
    <t>吴禹志</t>
  </si>
  <si>
    <t>4331232162024014</t>
  </si>
  <si>
    <t>麻树松</t>
  </si>
  <si>
    <t>4331232162024015</t>
  </si>
  <si>
    <t>麻送平</t>
  </si>
  <si>
    <t>4331232162024016</t>
  </si>
  <si>
    <t>杨明冈</t>
  </si>
  <si>
    <t>4331232162024017</t>
  </si>
  <si>
    <t>龙福金</t>
  </si>
  <si>
    <t>4331232162024018</t>
  </si>
  <si>
    <t>谭连花</t>
  </si>
  <si>
    <t>4331232162024019</t>
  </si>
  <si>
    <t>熊金平</t>
  </si>
  <si>
    <t>4331232162024020</t>
  </si>
  <si>
    <t>龙显字</t>
  </si>
  <si>
    <t>4331232162024021</t>
  </si>
  <si>
    <t>龙邓金</t>
  </si>
  <si>
    <t>4331232162024022</t>
  </si>
  <si>
    <t>麻丙杰</t>
  </si>
  <si>
    <t>4331232162024023</t>
  </si>
  <si>
    <t>麻兰姣</t>
  </si>
  <si>
    <t>4331232162024024</t>
  </si>
  <si>
    <t>扭光村</t>
  </si>
  <si>
    <t>黄青龙</t>
  </si>
  <si>
    <t>4331232162024025</t>
  </si>
  <si>
    <t>龙华</t>
  </si>
  <si>
    <t>4331232162024026</t>
  </si>
  <si>
    <t>龙天金</t>
  </si>
  <si>
    <t>4331232162024027</t>
  </si>
  <si>
    <t>龙树生</t>
  </si>
  <si>
    <t>4331232162024028</t>
  </si>
  <si>
    <t>谭永桂</t>
  </si>
  <si>
    <t>4331232162024029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</si>
</sst>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Arial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E41" sqref="E41"/>
    </sheetView>
  </sheetViews>
  <sheetFormatPr defaultColWidth="9" defaultRowHeight="13.5"/>
  <cols>
    <col min="1" max="1" width="5.75" style="1" customWidth="1"/>
    <col min="2" max="2" width="10.625" style="1" customWidth="1"/>
    <col min="3" max="3" width="11.375" style="1" customWidth="1"/>
    <col min="4" max="4" width="9.625" style="1" customWidth="1"/>
    <col min="5" max="5" width="11.5" style="2" customWidth="1"/>
    <col min="6" max="6" width="9.625" style="2" customWidth="1"/>
    <col min="7" max="7" width="9.375" style="2" customWidth="1"/>
    <col min="8" max="8" width="8" style="1" customWidth="1"/>
    <col min="9" max="9" width="6" style="1" customWidth="1"/>
    <col min="10" max="10" width="7.875" style="1" customWidth="1"/>
    <col min="11" max="13" width="8.625" style="1" customWidth="1"/>
    <col min="14" max="17" width="14.625" style="1" customWidth="1"/>
    <col min="18" max="16384" width="9" style="1"/>
  </cols>
  <sheetData>
    <row r="1" ht="57" customHeight="1" spans="1:18">
      <c r="A1" s="3" t="s">
        <v>0</v>
      </c>
      <c r="B1" s="3"/>
      <c r="C1" s="3"/>
      <c r="D1" s="3"/>
      <c r="E1" s="22"/>
      <c r="F1" s="22"/>
      <c r="G1" s="22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6" hidden="1" customHeight="1" spans="1:18">
      <c r="A2" s="48" t="s">
        <v>1</v>
      </c>
      <c r="B2" s="48"/>
      <c r="C2" s="48"/>
      <c r="D2" s="48"/>
      <c r="E2" s="71"/>
      <c r="F2" s="71"/>
      <c r="G2" s="71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ht="25" customHeight="1" spans="1:18">
      <c r="A3" s="49" t="s">
        <v>2</v>
      </c>
      <c r="B3" s="49" t="s">
        <v>3</v>
      </c>
      <c r="C3" s="49" t="s">
        <v>4</v>
      </c>
      <c r="D3" s="49" t="s">
        <v>5</v>
      </c>
      <c r="E3" s="72" t="s">
        <v>6</v>
      </c>
      <c r="F3" s="73" t="s">
        <v>7</v>
      </c>
      <c r="G3" s="73" t="s">
        <v>8</v>
      </c>
      <c r="H3" s="51" t="s">
        <v>9</v>
      </c>
      <c r="I3" s="52"/>
      <c r="J3" s="65"/>
      <c r="K3" s="49" t="s">
        <v>10</v>
      </c>
      <c r="L3" s="49"/>
      <c r="M3" s="49"/>
      <c r="N3" s="66" t="s">
        <v>11</v>
      </c>
      <c r="O3" s="67"/>
      <c r="P3" s="67"/>
      <c r="Q3" s="68"/>
      <c r="R3" s="49" t="s">
        <v>12</v>
      </c>
    </row>
    <row r="4" ht="52" customHeight="1" spans="1:18">
      <c r="A4" s="49"/>
      <c r="B4" s="49"/>
      <c r="C4" s="49"/>
      <c r="D4" s="49"/>
      <c r="E4" s="72"/>
      <c r="F4" s="74"/>
      <c r="G4" s="74"/>
      <c r="H4" s="49" t="s">
        <v>13</v>
      </c>
      <c r="I4" s="49" t="s">
        <v>14</v>
      </c>
      <c r="J4" s="49" t="s">
        <v>15</v>
      </c>
      <c r="K4" s="85" t="s">
        <v>16</v>
      </c>
      <c r="L4" s="85" t="s">
        <v>17</v>
      </c>
      <c r="M4" s="86" t="s">
        <v>18</v>
      </c>
      <c r="N4" s="49" t="s">
        <v>19</v>
      </c>
      <c r="O4" s="49" t="s">
        <v>20</v>
      </c>
      <c r="P4" s="49" t="s">
        <v>21</v>
      </c>
      <c r="Q4" s="49" t="s">
        <v>22</v>
      </c>
      <c r="R4" s="49"/>
    </row>
    <row r="5" ht="21" customHeight="1" spans="1:18">
      <c r="A5" s="62"/>
      <c r="B5" s="62" t="s">
        <v>23</v>
      </c>
      <c r="C5" s="62">
        <v>11</v>
      </c>
      <c r="D5" s="62">
        <f>村级汇总表二!C23</f>
        <v>0</v>
      </c>
      <c r="E5" s="21">
        <f>村级汇总表二!D23</f>
        <v>0</v>
      </c>
      <c r="F5" s="21">
        <f>村级汇总表二!E23</f>
        <v>0</v>
      </c>
      <c r="G5" s="75">
        <f>村级汇总表二!F23</f>
        <v>0</v>
      </c>
      <c r="H5" s="62">
        <f>村级汇总表二!G23</f>
        <v>0</v>
      </c>
      <c r="I5" s="62">
        <f>村级汇总表二!H23</f>
        <v>0</v>
      </c>
      <c r="J5" s="62">
        <f>村级汇总表二!I23</f>
        <v>0</v>
      </c>
      <c r="K5" s="62">
        <f>村级汇总表二!J23</f>
        <v>0</v>
      </c>
      <c r="L5" s="62">
        <f>村级汇总表二!K23</f>
        <v>0</v>
      </c>
      <c r="M5" s="62">
        <f>村级汇总表二!L23</f>
        <v>0</v>
      </c>
      <c r="N5" s="62">
        <f>村级汇总表二!M23</f>
        <v>0</v>
      </c>
      <c r="O5" s="62">
        <f>村级汇总表二!N23</f>
        <v>0</v>
      </c>
      <c r="P5" s="62">
        <f>村级汇总表二!O23</f>
        <v>0</v>
      </c>
      <c r="Q5" s="62">
        <f>村级汇总表二!P23</f>
        <v>0</v>
      </c>
      <c r="R5" s="62"/>
    </row>
    <row r="6" s="2" customFormat="1" ht="23.1" customHeight="1" spans="1:18">
      <c r="A6" s="76"/>
      <c r="B6" s="76"/>
      <c r="C6" s="76"/>
      <c r="D6" s="76"/>
      <c r="E6" s="21"/>
      <c r="F6" s="21"/>
      <c r="G6" s="21"/>
      <c r="H6" s="21"/>
      <c r="I6" s="76"/>
      <c r="J6" s="21"/>
      <c r="K6" s="21"/>
      <c r="L6" s="21"/>
      <c r="M6" s="21"/>
      <c r="N6" s="87"/>
      <c r="O6" s="87"/>
      <c r="P6" s="87"/>
      <c r="Q6" s="87"/>
      <c r="R6" s="87"/>
    </row>
    <row r="7" ht="20.1" customHeight="1" spans="1:18">
      <c r="A7" s="62"/>
      <c r="B7" s="62"/>
      <c r="C7" s="62"/>
      <c r="D7" s="62"/>
      <c r="E7" s="21"/>
      <c r="F7" s="21"/>
      <c r="G7" s="21"/>
      <c r="H7" s="21"/>
      <c r="I7" s="62"/>
      <c r="J7" s="81"/>
      <c r="K7" s="62"/>
      <c r="L7" s="81"/>
      <c r="M7" s="81"/>
      <c r="N7" s="64"/>
      <c r="O7" s="64"/>
      <c r="P7" s="64"/>
      <c r="Q7" s="64"/>
      <c r="R7" s="64"/>
    </row>
    <row r="8" ht="23.1" customHeight="1" spans="1:18">
      <c r="A8" s="62"/>
      <c r="B8" s="62"/>
      <c r="C8" s="62"/>
      <c r="D8" s="62"/>
      <c r="E8" s="76"/>
      <c r="F8" s="76"/>
      <c r="G8" s="76"/>
      <c r="H8" s="62"/>
      <c r="I8" s="62"/>
      <c r="J8" s="62"/>
      <c r="K8" s="62"/>
      <c r="L8" s="62"/>
      <c r="M8" s="62"/>
      <c r="N8" s="64"/>
      <c r="O8" s="64"/>
      <c r="P8" s="64"/>
      <c r="Q8" s="64"/>
      <c r="R8" s="64"/>
    </row>
    <row r="9" s="2" customFormat="1" ht="24.95" customHeight="1" spans="1:18">
      <c r="A9" s="76"/>
      <c r="B9" s="76"/>
      <c r="C9" s="76"/>
      <c r="D9" s="76"/>
      <c r="E9" s="77"/>
      <c r="F9" s="77"/>
      <c r="G9" s="77"/>
      <c r="H9" s="76"/>
      <c r="I9" s="76"/>
      <c r="J9" s="76"/>
      <c r="K9" s="76"/>
      <c r="L9" s="76"/>
      <c r="M9" s="76"/>
      <c r="N9" s="87"/>
      <c r="O9" s="87"/>
      <c r="P9" s="87"/>
      <c r="Q9" s="87"/>
      <c r="R9" s="87"/>
    </row>
    <row r="10" ht="23.1" customHeight="1" spans="1:18">
      <c r="A10" s="62"/>
      <c r="B10" s="62"/>
      <c r="C10" s="62"/>
      <c r="D10" s="78"/>
      <c r="E10" s="79"/>
      <c r="F10" s="79"/>
      <c r="G10" s="79"/>
      <c r="H10" s="78"/>
      <c r="I10" s="78"/>
      <c r="J10" s="78"/>
      <c r="K10" s="78"/>
      <c r="L10" s="78"/>
      <c r="M10" s="78"/>
      <c r="N10" s="64"/>
      <c r="O10" s="64"/>
      <c r="P10" s="64"/>
      <c r="Q10" s="64"/>
      <c r="R10" s="64"/>
    </row>
    <row r="11" ht="23.1" customHeight="1" spans="1:18">
      <c r="A11" s="62"/>
      <c r="B11" s="62"/>
      <c r="C11" s="62"/>
      <c r="D11" s="62"/>
      <c r="E11" s="80"/>
      <c r="F11" s="76"/>
      <c r="G11" s="76"/>
      <c r="H11" s="81"/>
      <c r="I11" s="62"/>
      <c r="J11" s="81"/>
      <c r="K11" s="62"/>
      <c r="L11" s="81"/>
      <c r="M11" s="81"/>
      <c r="N11" s="64"/>
      <c r="O11" s="64"/>
      <c r="P11" s="64"/>
      <c r="Q11" s="64"/>
      <c r="R11" s="64"/>
    </row>
    <row r="12" ht="23.1" customHeight="1" spans="1:18">
      <c r="A12" s="62"/>
      <c r="B12" s="62"/>
      <c r="C12" s="62"/>
      <c r="D12" s="21"/>
      <c r="E12" s="21"/>
      <c r="F12" s="21"/>
      <c r="H12" s="62"/>
      <c r="I12" s="62"/>
      <c r="J12" s="62"/>
      <c r="K12" s="62"/>
      <c r="L12" s="88"/>
      <c r="M12" s="89"/>
      <c r="N12" s="64"/>
      <c r="O12" s="64"/>
      <c r="P12" s="64"/>
      <c r="Q12" s="64"/>
      <c r="R12" s="64"/>
    </row>
    <row r="13" ht="23.1" customHeight="1" spans="1:18">
      <c r="A13" s="62"/>
      <c r="B13" s="62"/>
      <c r="C13" s="62"/>
      <c r="D13" s="62"/>
      <c r="E13" s="77"/>
      <c r="F13" s="77"/>
      <c r="G13" s="77"/>
      <c r="H13" s="62"/>
      <c r="I13" s="62"/>
      <c r="J13" s="62"/>
      <c r="K13" s="62"/>
      <c r="L13" s="62"/>
      <c r="M13" s="62"/>
      <c r="N13" s="64"/>
      <c r="O13" s="64"/>
      <c r="P13" s="64"/>
      <c r="Q13" s="64"/>
      <c r="R13" s="64"/>
    </row>
    <row r="14" ht="23.1" customHeight="1" spans="1:18">
      <c r="A14" s="62"/>
      <c r="B14" s="62"/>
      <c r="C14" s="62"/>
      <c r="D14" s="81"/>
      <c r="E14" s="80"/>
      <c r="F14" s="80"/>
      <c r="G14" s="82"/>
      <c r="H14" s="81"/>
      <c r="I14" s="81"/>
      <c r="J14" s="81"/>
      <c r="K14" s="81"/>
      <c r="L14" s="81"/>
      <c r="M14" s="81"/>
      <c r="N14" s="64"/>
      <c r="O14" s="64"/>
      <c r="P14" s="64"/>
      <c r="Q14" s="64"/>
      <c r="R14" s="64"/>
    </row>
    <row r="15" ht="23.1" customHeight="1" spans="1:18">
      <c r="A15" s="62"/>
      <c r="B15" s="62"/>
      <c r="C15" s="62"/>
      <c r="D15" s="62"/>
      <c r="E15" s="76"/>
      <c r="F15" s="76"/>
      <c r="G15" s="76"/>
      <c r="H15" s="62"/>
      <c r="I15" s="62"/>
      <c r="J15" s="62"/>
      <c r="K15" s="62"/>
      <c r="L15" s="62"/>
      <c r="M15" s="62"/>
      <c r="N15" s="64"/>
      <c r="O15" s="64"/>
      <c r="P15" s="64"/>
      <c r="Q15" s="64"/>
      <c r="R15" s="64"/>
    </row>
    <row r="16" ht="23.1" customHeight="1" spans="1:18">
      <c r="A16" s="62"/>
      <c r="B16" s="62"/>
      <c r="C16" s="62"/>
      <c r="D16" s="62"/>
      <c r="E16" s="76"/>
      <c r="F16" s="76"/>
      <c r="G16" s="76"/>
      <c r="H16" s="62"/>
      <c r="I16" s="62"/>
      <c r="J16" s="62"/>
      <c r="K16" s="62"/>
      <c r="L16" s="62"/>
      <c r="M16" s="62"/>
      <c r="N16" s="64"/>
      <c r="O16" s="64"/>
      <c r="P16" s="64"/>
      <c r="Q16" s="64"/>
      <c r="R16" s="64"/>
    </row>
    <row r="17" ht="23.1" customHeight="1" spans="1:18">
      <c r="A17" s="62"/>
      <c r="B17" s="62"/>
      <c r="C17" s="62"/>
      <c r="D17" s="62"/>
      <c r="E17" s="76"/>
      <c r="F17" s="76"/>
      <c r="G17" s="76"/>
      <c r="H17" s="62"/>
      <c r="I17" s="62"/>
      <c r="J17" s="62"/>
      <c r="K17" s="62"/>
      <c r="L17" s="62"/>
      <c r="M17" s="62"/>
      <c r="N17" s="64"/>
      <c r="O17" s="64"/>
      <c r="P17" s="64"/>
      <c r="Q17" s="64"/>
      <c r="R17" s="64"/>
    </row>
    <row r="18" ht="23.1" customHeight="1" spans="1:18">
      <c r="A18" s="62"/>
      <c r="B18" s="62"/>
      <c r="C18" s="62"/>
      <c r="D18" s="62"/>
      <c r="E18" s="76"/>
      <c r="F18" s="76"/>
      <c r="G18" s="76"/>
      <c r="H18" s="62"/>
      <c r="I18" s="62"/>
      <c r="J18" s="62"/>
      <c r="K18" s="62"/>
      <c r="L18" s="62"/>
      <c r="M18" s="62"/>
      <c r="N18" s="64"/>
      <c r="O18" s="64"/>
      <c r="P18" s="64"/>
      <c r="Q18" s="64"/>
      <c r="R18" s="64"/>
    </row>
    <row r="19" s="47" customFormat="1" ht="23.1" customHeight="1" spans="1:18">
      <c r="A19" s="62"/>
      <c r="B19" s="62"/>
      <c r="C19" s="62"/>
      <c r="D19" s="62"/>
      <c r="E19" s="76"/>
      <c r="F19" s="76"/>
      <c r="G19" s="76"/>
      <c r="H19" s="62"/>
      <c r="I19" s="62"/>
      <c r="J19" s="62"/>
      <c r="K19" s="62"/>
      <c r="L19" s="62"/>
      <c r="M19" s="62"/>
      <c r="N19" s="20"/>
      <c r="O19" s="20"/>
      <c r="P19" s="20"/>
      <c r="Q19" s="20"/>
      <c r="R19" s="20"/>
    </row>
    <row r="20" ht="23.1" customHeight="1" spans="1:18">
      <c r="A20" s="62"/>
      <c r="B20" s="62"/>
      <c r="C20" s="62"/>
      <c r="D20" s="62"/>
      <c r="E20" s="76"/>
      <c r="F20" s="76"/>
      <c r="G20" s="76"/>
      <c r="H20" s="62"/>
      <c r="I20" s="62"/>
      <c r="J20" s="62"/>
      <c r="K20" s="62"/>
      <c r="L20" s="62"/>
      <c r="M20" s="62"/>
      <c r="N20" s="64"/>
      <c r="O20" s="64"/>
      <c r="P20" s="64"/>
      <c r="Q20" s="64"/>
      <c r="R20" s="64"/>
    </row>
    <row r="21" ht="23.1" customHeight="1" spans="1:18">
      <c r="A21" s="62" t="s">
        <v>24</v>
      </c>
      <c r="B21" s="62"/>
      <c r="C21" s="62">
        <v>11</v>
      </c>
      <c r="D21" s="62">
        <f>SUM(D5:D20)</f>
        <v>0</v>
      </c>
      <c r="E21" s="62">
        <f t="shared" ref="E21:R21" si="0">SUM(E5:E20)</f>
        <v>0</v>
      </c>
      <c r="F21" s="62">
        <f t="shared" si="0"/>
        <v>0</v>
      </c>
      <c r="G21" s="62">
        <f t="shared" si="0"/>
        <v>0</v>
      </c>
      <c r="H21" s="62">
        <f t="shared" si="0"/>
        <v>0</v>
      </c>
      <c r="I21" s="62">
        <f t="shared" si="0"/>
        <v>0</v>
      </c>
      <c r="J21" s="62">
        <f t="shared" si="0"/>
        <v>0</v>
      </c>
      <c r="K21" s="62">
        <f t="shared" si="0"/>
        <v>0</v>
      </c>
      <c r="L21" s="62">
        <f t="shared" si="0"/>
        <v>0</v>
      </c>
      <c r="M21" s="62">
        <f t="shared" si="0"/>
        <v>0</v>
      </c>
      <c r="N21" s="62">
        <f t="shared" si="0"/>
        <v>0</v>
      </c>
      <c r="O21" s="62">
        <f t="shared" si="0"/>
        <v>0</v>
      </c>
      <c r="P21" s="62">
        <f t="shared" si="0"/>
        <v>0</v>
      </c>
      <c r="Q21" s="62">
        <f t="shared" si="0"/>
        <v>0</v>
      </c>
      <c r="R21" s="62"/>
    </row>
    <row r="22" ht="104" customHeight="1" spans="1:18">
      <c r="A22" s="83" t="s">
        <v>25</v>
      </c>
      <c r="B22" s="83"/>
      <c r="C22" s="83"/>
      <c r="D22" s="83"/>
      <c r="E22" s="84"/>
      <c r="F22" s="84"/>
      <c r="G22" s="84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</sheetData>
  <mergeCells count="15">
    <mergeCell ref="A1:R1"/>
    <mergeCell ref="A2:R2"/>
    <mergeCell ref="H3:J3"/>
    <mergeCell ref="K3:M3"/>
    <mergeCell ref="N3:Q3"/>
    <mergeCell ref="A21:B21"/>
    <mergeCell ref="A22:R22"/>
    <mergeCell ref="A3:A4"/>
    <mergeCell ref="B3:B4"/>
    <mergeCell ref="C3:C4"/>
    <mergeCell ref="D3:D4"/>
    <mergeCell ref="E3:E4"/>
    <mergeCell ref="F3:F4"/>
    <mergeCell ref="G3:G4"/>
    <mergeCell ref="R3:R4"/>
  </mergeCells>
  <pageMargins left="0.75" right="0.75" top="0.550694444444444" bottom="0.393055555555556" header="0.196527777777778" footer="0.236111111111111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zoomScale="115" zoomScaleNormal="115" workbookViewId="0">
      <selection activeCell="E41" sqref="E41"/>
    </sheetView>
  </sheetViews>
  <sheetFormatPr defaultColWidth="9" defaultRowHeight="13.5"/>
  <cols>
    <col min="1" max="1" width="6.875" style="1" customWidth="1"/>
    <col min="2" max="2" width="11.4" style="1" customWidth="1"/>
    <col min="3" max="3" width="9" style="1" customWidth="1"/>
    <col min="4" max="6" width="8.625" style="1" customWidth="1"/>
    <col min="7" max="9" width="7.625" style="1" customWidth="1"/>
    <col min="10" max="12" width="10.625" style="1" customWidth="1"/>
    <col min="13" max="16" width="15.625" style="1" customWidth="1"/>
    <col min="17" max="17" width="8.125" style="1" customWidth="1"/>
    <col min="18" max="16371" width="9" style="1"/>
  </cols>
  <sheetData>
    <row r="1" ht="57" customHeight="1" spans="1:16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6" hidden="1" customHeight="1" spans="1:16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ht="33" customHeight="1" spans="1:17">
      <c r="A3" s="49" t="s">
        <v>2</v>
      </c>
      <c r="B3" s="49" t="s">
        <v>28</v>
      </c>
      <c r="C3" s="49" t="s">
        <v>5</v>
      </c>
      <c r="D3" s="49" t="s">
        <v>29</v>
      </c>
      <c r="E3" s="50" t="s">
        <v>30</v>
      </c>
      <c r="F3" s="50" t="s">
        <v>31</v>
      </c>
      <c r="G3" s="51" t="s">
        <v>9</v>
      </c>
      <c r="H3" s="52"/>
      <c r="I3" s="65"/>
      <c r="J3" s="49" t="s">
        <v>10</v>
      </c>
      <c r="K3" s="49"/>
      <c r="L3" s="49"/>
      <c r="M3" s="66" t="s">
        <v>11</v>
      </c>
      <c r="N3" s="67"/>
      <c r="O3" s="67"/>
      <c r="P3" s="68"/>
      <c r="Q3" s="49" t="s">
        <v>12</v>
      </c>
    </row>
    <row r="4" ht="56" customHeight="1" spans="1:17">
      <c r="A4" s="49"/>
      <c r="B4" s="49"/>
      <c r="C4" s="49"/>
      <c r="D4" s="49"/>
      <c r="E4" s="53"/>
      <c r="F4" s="53"/>
      <c r="G4" s="50" t="s">
        <v>13</v>
      </c>
      <c r="H4" s="50" t="s">
        <v>14</v>
      </c>
      <c r="I4" s="50" t="s">
        <v>15</v>
      </c>
      <c r="J4" s="50" t="s">
        <v>16</v>
      </c>
      <c r="K4" s="50" t="s">
        <v>17</v>
      </c>
      <c r="L4" s="50" t="s">
        <v>18</v>
      </c>
      <c r="M4" s="49" t="s">
        <v>19</v>
      </c>
      <c r="N4" s="49" t="s">
        <v>20</v>
      </c>
      <c r="O4" s="49" t="s">
        <v>21</v>
      </c>
      <c r="P4" s="49" t="s">
        <v>22</v>
      </c>
      <c r="Q4" s="49"/>
    </row>
    <row r="5" ht="24" customHeight="1" spans="1:17">
      <c r="A5" s="54"/>
      <c r="B5" s="55"/>
      <c r="C5" s="54"/>
      <c r="D5" s="56"/>
      <c r="E5" s="57"/>
      <c r="F5" s="57"/>
      <c r="G5" s="56"/>
      <c r="H5" s="57"/>
      <c r="I5" s="54"/>
      <c r="J5" s="54"/>
      <c r="K5" s="54"/>
      <c r="L5" s="54"/>
      <c r="M5" s="54"/>
      <c r="N5" s="54"/>
      <c r="O5" s="54"/>
      <c r="P5" s="20"/>
      <c r="Q5" s="20"/>
    </row>
    <row r="6" ht="24" customHeight="1" spans="1:17">
      <c r="A6" s="54"/>
      <c r="B6" s="58"/>
      <c r="C6" s="54"/>
      <c r="D6" s="56"/>
      <c r="E6" s="54"/>
      <c r="F6" s="54"/>
      <c r="G6" s="54"/>
      <c r="H6" s="54"/>
      <c r="I6" s="54"/>
      <c r="J6" s="54"/>
      <c r="K6" s="54"/>
      <c r="L6" s="54"/>
      <c r="M6" s="61"/>
      <c r="N6" s="61"/>
      <c r="O6" s="61"/>
      <c r="P6" s="20"/>
      <c r="Q6" s="20"/>
    </row>
    <row r="7" ht="24" customHeight="1" spans="1:17">
      <c r="A7" s="54"/>
      <c r="B7" s="55"/>
      <c r="C7" s="54"/>
      <c r="D7" s="59"/>
      <c r="E7" s="59"/>
      <c r="F7" s="60"/>
      <c r="G7" s="54"/>
      <c r="H7" s="54"/>
      <c r="I7" s="54"/>
      <c r="J7" s="54"/>
      <c r="K7" s="54"/>
      <c r="L7" s="54"/>
      <c r="M7" s="54"/>
      <c r="N7" s="61"/>
      <c r="O7" s="61"/>
      <c r="P7" s="20"/>
      <c r="Q7" s="20"/>
    </row>
    <row r="8" ht="24" customHeight="1" spans="1:17">
      <c r="A8" s="54"/>
      <c r="B8" s="55"/>
      <c r="C8" s="54"/>
      <c r="D8" s="54"/>
      <c r="E8" s="54"/>
      <c r="F8" s="54"/>
      <c r="G8" s="54"/>
      <c r="H8" s="54"/>
      <c r="I8" s="54"/>
      <c r="J8" s="54"/>
      <c r="K8" s="54"/>
      <c r="L8" s="54"/>
      <c r="M8" s="69"/>
      <c r="N8" s="54"/>
      <c r="O8" s="54"/>
      <c r="P8" s="20"/>
      <c r="Q8" s="20"/>
    </row>
    <row r="9" ht="24" customHeight="1" spans="1:17">
      <c r="A9" s="54"/>
      <c r="B9" s="54"/>
      <c r="C9" s="54"/>
      <c r="D9" s="20"/>
      <c r="E9" s="20"/>
      <c r="F9" s="20"/>
      <c r="G9" s="54"/>
      <c r="H9" s="54"/>
      <c r="I9" s="54"/>
      <c r="J9" s="54"/>
      <c r="K9" s="54"/>
      <c r="L9" s="54"/>
      <c r="M9" s="61"/>
      <c r="N9" s="69"/>
      <c r="O9" s="69"/>
      <c r="P9" s="20"/>
      <c r="Q9" s="20"/>
    </row>
    <row r="10" ht="24" customHeight="1" spans="1:17">
      <c r="A10" s="54"/>
      <c r="B10" s="54"/>
      <c r="C10" s="61"/>
      <c r="D10" s="20"/>
      <c r="E10" s="20"/>
      <c r="F10" s="20"/>
      <c r="G10" s="61"/>
      <c r="H10" s="61"/>
      <c r="I10" s="61"/>
      <c r="J10" s="61"/>
      <c r="K10" s="61"/>
      <c r="L10" s="61"/>
      <c r="M10" s="54"/>
      <c r="N10" s="61"/>
      <c r="O10" s="61"/>
      <c r="P10" s="20"/>
      <c r="Q10" s="20"/>
    </row>
    <row r="11" ht="24" customHeight="1" spans="1:17">
      <c r="A11" s="54"/>
      <c r="B11" s="54"/>
      <c r="C11" s="20"/>
      <c r="D11" s="20"/>
      <c r="E11" s="20"/>
      <c r="F11" s="38"/>
      <c r="G11" s="20"/>
      <c r="H11" s="20"/>
      <c r="I11" s="54"/>
      <c r="J11" s="54"/>
      <c r="K11" s="54"/>
      <c r="L11" s="54"/>
      <c r="M11" s="69"/>
      <c r="N11" s="54"/>
      <c r="O11" s="54"/>
      <c r="P11" s="20"/>
      <c r="Q11" s="20"/>
    </row>
    <row r="12" ht="24" customHeight="1" spans="1:17">
      <c r="A12" s="62"/>
      <c r="B12" s="10"/>
      <c r="C12" s="10"/>
      <c r="D12" s="17"/>
      <c r="E12" s="17"/>
      <c r="F12" s="17"/>
      <c r="G12" s="63"/>
      <c r="H12" s="10"/>
      <c r="I12" s="10"/>
      <c r="J12" s="10"/>
      <c r="K12" s="63"/>
      <c r="L12" s="70"/>
      <c r="M12" s="70"/>
      <c r="N12" s="70"/>
      <c r="O12" s="70"/>
      <c r="P12" s="20"/>
      <c r="Q12" s="20"/>
    </row>
    <row r="13" ht="24" customHeight="1" spans="1:17">
      <c r="A13" s="62"/>
      <c r="B13" s="10"/>
      <c r="C13" s="10"/>
      <c r="D13" s="17"/>
      <c r="E13" s="17"/>
      <c r="F13" s="17"/>
      <c r="G13" s="10"/>
      <c r="H13" s="10"/>
      <c r="I13" s="10"/>
      <c r="J13" s="10"/>
      <c r="K13" s="10"/>
      <c r="L13" s="10"/>
      <c r="M13" s="10"/>
      <c r="N13" s="5"/>
      <c r="O13" s="5"/>
      <c r="P13" s="20"/>
      <c r="Q13" s="20"/>
    </row>
    <row r="14" ht="24" customHeight="1" spans="1:17">
      <c r="A14" s="62"/>
      <c r="B14" s="10"/>
      <c r="C14" s="10"/>
      <c r="D14" s="10"/>
      <c r="E14" s="10"/>
      <c r="F14" s="14"/>
      <c r="G14" s="10"/>
      <c r="H14" s="10"/>
      <c r="I14" s="10"/>
      <c r="J14" s="10"/>
      <c r="K14" s="10"/>
      <c r="L14" s="10"/>
      <c r="M14" s="5"/>
      <c r="N14" s="10"/>
      <c r="O14" s="10"/>
      <c r="P14" s="20"/>
      <c r="Q14" s="20"/>
    </row>
    <row r="15" ht="24" customHeight="1" spans="1:17">
      <c r="A15" s="62"/>
      <c r="B15" s="10"/>
      <c r="C15" s="10"/>
      <c r="D15" s="10"/>
      <c r="E15" s="10"/>
      <c r="F15" s="10"/>
      <c r="G15" s="47"/>
      <c r="H15" s="10"/>
      <c r="I15" s="10"/>
      <c r="J15" s="10"/>
      <c r="K15" s="10"/>
      <c r="L15" s="10"/>
      <c r="M15" s="10"/>
      <c r="N15" s="70"/>
      <c r="O15" s="70"/>
      <c r="P15" s="20"/>
      <c r="Q15" s="20"/>
    </row>
    <row r="16" ht="24" customHeight="1" spans="1:17">
      <c r="A16" s="6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70"/>
      <c r="N16" s="5"/>
      <c r="O16" s="5"/>
      <c r="P16" s="20"/>
      <c r="Q16" s="20"/>
    </row>
    <row r="17" ht="24" customHeight="1" spans="1:17">
      <c r="A17" s="6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"/>
      <c r="N17" s="10"/>
      <c r="O17" s="10"/>
      <c r="P17" s="20"/>
      <c r="Q17" s="20"/>
    </row>
    <row r="18" ht="24" customHeight="1" spans="1:17">
      <c r="A18" s="62"/>
      <c r="B18" s="10"/>
      <c r="C18" s="10"/>
      <c r="D18" s="20"/>
      <c r="E18" s="20"/>
      <c r="F18" s="20"/>
      <c r="G18" s="10"/>
      <c r="H18" s="10"/>
      <c r="I18" s="10"/>
      <c r="J18" s="10"/>
      <c r="K18" s="10"/>
      <c r="L18" s="10"/>
      <c r="M18" s="10"/>
      <c r="N18" s="70"/>
      <c r="O18" s="70"/>
      <c r="P18" s="20"/>
      <c r="Q18" s="20"/>
    </row>
    <row r="19" s="47" customFormat="1" ht="24" customHeight="1" spans="1:17">
      <c r="A19" s="6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70"/>
      <c r="N19" s="5"/>
      <c r="O19" s="5"/>
      <c r="P19" s="20"/>
      <c r="Q19" s="20"/>
    </row>
    <row r="20" ht="24" customHeight="1" spans="1:17">
      <c r="A20" s="6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70"/>
      <c r="N20" s="10"/>
      <c r="O20" s="10"/>
      <c r="P20" s="20"/>
      <c r="Q20" s="20"/>
    </row>
    <row r="21" ht="24" customHeight="1" spans="1:17">
      <c r="A21" s="6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70"/>
      <c r="O21" s="70"/>
      <c r="P21" s="20"/>
      <c r="Q21" s="20"/>
    </row>
    <row r="22" ht="24" customHeight="1" spans="1:17">
      <c r="A22" s="62"/>
      <c r="B22" s="10"/>
      <c r="C22" s="10"/>
      <c r="D22" s="20"/>
      <c r="E22" s="20"/>
      <c r="F22" s="20"/>
      <c r="G22" s="10"/>
      <c r="H22" s="10"/>
      <c r="I22" s="10"/>
      <c r="J22" s="10"/>
      <c r="K22" s="10"/>
      <c r="L22" s="10"/>
      <c r="M22" s="10"/>
      <c r="N22" s="10"/>
      <c r="O22" s="10"/>
      <c r="P22" s="20"/>
      <c r="Q22" s="20"/>
    </row>
    <row r="23" ht="25" customHeight="1" spans="1:17">
      <c r="A23" s="64"/>
      <c r="B23" s="21" t="s">
        <v>24</v>
      </c>
      <c r="C23" s="21">
        <f>SUM(C5:C22)</f>
        <v>0</v>
      </c>
      <c r="D23" s="21">
        <f t="shared" ref="D23:Q23" si="0">SUM(D5:D22)</f>
        <v>0</v>
      </c>
      <c r="E23" s="21">
        <f t="shared" si="0"/>
        <v>0</v>
      </c>
      <c r="F23" s="21">
        <f t="shared" si="0"/>
        <v>0</v>
      </c>
      <c r="G23" s="21">
        <f t="shared" si="0"/>
        <v>0</v>
      </c>
      <c r="H23" s="21">
        <f t="shared" si="0"/>
        <v>0</v>
      </c>
      <c r="I23" s="21">
        <f t="shared" si="0"/>
        <v>0</v>
      </c>
      <c r="J23" s="21">
        <f t="shared" si="0"/>
        <v>0</v>
      </c>
      <c r="K23" s="21">
        <f t="shared" si="0"/>
        <v>0</v>
      </c>
      <c r="L23" s="21">
        <f t="shared" si="0"/>
        <v>0</v>
      </c>
      <c r="M23" s="21">
        <f t="shared" si="0"/>
        <v>0</v>
      </c>
      <c r="N23" s="21">
        <f t="shared" si="0"/>
        <v>0</v>
      </c>
      <c r="O23" s="21">
        <f t="shared" si="0"/>
        <v>0</v>
      </c>
      <c r="P23" s="21">
        <f t="shared" si="0"/>
        <v>0</v>
      </c>
      <c r="Q23" s="21">
        <f t="shared" si="0"/>
        <v>0</v>
      </c>
    </row>
  </sheetData>
  <mergeCells count="12">
    <mergeCell ref="A1:P1"/>
    <mergeCell ref="A2:P2"/>
    <mergeCell ref="G3:I3"/>
    <mergeCell ref="J3:L3"/>
    <mergeCell ref="M3:P3"/>
    <mergeCell ref="A3:A4"/>
    <mergeCell ref="B3:B4"/>
    <mergeCell ref="C3:C4"/>
    <mergeCell ref="D3:D4"/>
    <mergeCell ref="E3:E4"/>
    <mergeCell ref="F3:F4"/>
    <mergeCell ref="Q3:Q4"/>
  </mergeCells>
  <pageMargins left="0.904861111111111" right="0.904861111111111" top="1" bottom="1" header="0.5" footer="0.5"/>
  <pageSetup paperSize="9" scale="7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3"/>
  <sheetViews>
    <sheetView tabSelected="1" workbookViewId="0">
      <pane ySplit="4" topLeftCell="A25" activePane="bottomLeft" state="frozen"/>
      <selection/>
      <selection pane="bottomLeft" activeCell="ERK5" sqref="ERK5"/>
    </sheetView>
  </sheetViews>
  <sheetFormatPr defaultColWidth="9" defaultRowHeight="13.5"/>
  <cols>
    <col min="1" max="1" width="5.61666666666667" style="1" customWidth="1"/>
    <col min="2" max="2" width="13.125" style="1" customWidth="1"/>
    <col min="3" max="3" width="9.625" style="1" customWidth="1"/>
    <col min="4" max="4" width="5.625" style="1" customWidth="1"/>
    <col min="5" max="5" width="22.4916666666667" style="1" customWidth="1"/>
    <col min="6" max="6" width="13.25" style="1" customWidth="1"/>
    <col min="7" max="12" width="4.625" style="1" customWidth="1"/>
    <col min="13" max="13" width="7.875" style="1" customWidth="1"/>
    <col min="14" max="14" width="10.5" style="1" customWidth="1"/>
    <col min="15" max="15" width="8.875" style="2" customWidth="1"/>
    <col min="16" max="16" width="6.625" style="1" customWidth="1"/>
    <col min="17" max="17" width="7" style="1" customWidth="1"/>
    <col min="18" max="18" width="5.625" style="1" customWidth="1"/>
    <col min="19" max="20" width="19.2333333333333" style="1" customWidth="1"/>
    <col min="21" max="21" width="10.75" style="1" customWidth="1"/>
    <col min="22" max="22" width="9.625" style="1" customWidth="1"/>
    <col min="23" max="16357" width="9" style="1"/>
  </cols>
  <sheetData>
    <row r="1" ht="57" customHeight="1" spans="1:2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  <c r="P1" s="3"/>
      <c r="Q1" s="3"/>
      <c r="R1" s="3"/>
      <c r="S1" s="3"/>
      <c r="T1" s="39"/>
      <c r="U1" s="3"/>
      <c r="V1" s="3"/>
      <c r="W1" s="3"/>
    </row>
    <row r="2" ht="36" customHeight="1" spans="1:23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3"/>
      <c r="P2" s="4"/>
      <c r="Q2" s="4"/>
      <c r="R2" s="4"/>
      <c r="S2" s="4"/>
      <c r="T2" s="40"/>
      <c r="U2" s="4"/>
      <c r="V2" s="4"/>
      <c r="W2" s="4"/>
    </row>
    <row r="3" ht="33" customHeight="1" spans="1:23">
      <c r="A3" s="5" t="s">
        <v>2</v>
      </c>
      <c r="B3" s="5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5" t="s">
        <v>9</v>
      </c>
      <c r="H3" s="5"/>
      <c r="I3" s="5"/>
      <c r="J3" s="5" t="s">
        <v>10</v>
      </c>
      <c r="K3" s="5"/>
      <c r="L3" s="5"/>
      <c r="M3" s="5" t="s">
        <v>39</v>
      </c>
      <c r="N3" s="6" t="s">
        <v>7</v>
      </c>
      <c r="O3" s="24" t="s">
        <v>31</v>
      </c>
      <c r="P3" s="6" t="s">
        <v>40</v>
      </c>
      <c r="Q3" s="6" t="s">
        <v>41</v>
      </c>
      <c r="R3" s="5" t="s">
        <v>42</v>
      </c>
      <c r="S3" s="5" t="s">
        <v>43</v>
      </c>
      <c r="T3" s="10" t="s">
        <v>44</v>
      </c>
      <c r="U3" s="6" t="s">
        <v>45</v>
      </c>
      <c r="V3" s="6" t="s">
        <v>46</v>
      </c>
      <c r="W3" s="5" t="s">
        <v>12</v>
      </c>
    </row>
    <row r="4" ht="39" customHeight="1" spans="1:23">
      <c r="A4" s="5"/>
      <c r="B4" s="5"/>
      <c r="C4" s="7"/>
      <c r="D4" s="7"/>
      <c r="E4" s="7"/>
      <c r="F4" s="7"/>
      <c r="G4" s="5" t="s">
        <v>13</v>
      </c>
      <c r="H4" s="5" t="s">
        <v>47</v>
      </c>
      <c r="I4" s="5" t="s">
        <v>15</v>
      </c>
      <c r="J4" s="5" t="s">
        <v>48</v>
      </c>
      <c r="K4" s="5" t="s">
        <v>49</v>
      </c>
      <c r="L4" s="25" t="s">
        <v>50</v>
      </c>
      <c r="M4" s="5"/>
      <c r="N4" s="7"/>
      <c r="O4" s="26"/>
      <c r="P4" s="7"/>
      <c r="Q4" s="7"/>
      <c r="R4" s="5"/>
      <c r="S4" s="5"/>
      <c r="T4" s="10"/>
      <c r="U4" s="7"/>
      <c r="V4" s="7"/>
      <c r="W4" s="5"/>
    </row>
    <row r="5" ht="21" customHeight="1" spans="1:23">
      <c r="A5" s="8">
        <v>1</v>
      </c>
      <c r="B5" s="9" t="s">
        <v>51</v>
      </c>
      <c r="C5" s="9" t="s">
        <v>52</v>
      </c>
      <c r="D5" s="10">
        <v>8</v>
      </c>
      <c r="E5" s="11" t="s">
        <v>53</v>
      </c>
      <c r="F5" s="10" t="s">
        <v>54</v>
      </c>
      <c r="G5" s="12"/>
      <c r="H5" s="10">
        <v>1</v>
      </c>
      <c r="I5" s="10"/>
      <c r="J5" s="10"/>
      <c r="K5" s="10">
        <v>1</v>
      </c>
      <c r="L5" s="15"/>
      <c r="M5" s="27">
        <v>210</v>
      </c>
      <c r="N5" s="28">
        <v>87.4</v>
      </c>
      <c r="O5" s="29">
        <v>174.8</v>
      </c>
      <c r="P5" s="9">
        <v>2</v>
      </c>
      <c r="Q5" s="15">
        <v>10.2</v>
      </c>
      <c r="R5" s="15"/>
      <c r="S5" s="90" t="s">
        <v>55</v>
      </c>
      <c r="T5" s="15" t="s">
        <v>56</v>
      </c>
      <c r="U5" s="41">
        <v>45296</v>
      </c>
      <c r="V5" s="8"/>
      <c r="W5" s="20" t="s">
        <v>57</v>
      </c>
    </row>
    <row r="6" ht="21" customHeight="1" spans="1:23">
      <c r="A6" s="8">
        <v>2</v>
      </c>
      <c r="B6" s="9" t="s">
        <v>58</v>
      </c>
      <c r="C6" s="13" t="s">
        <v>59</v>
      </c>
      <c r="D6" s="10">
        <v>4</v>
      </c>
      <c r="E6" s="11" t="s">
        <v>53</v>
      </c>
      <c r="F6" s="10" t="s">
        <v>54</v>
      </c>
      <c r="G6" s="12"/>
      <c r="H6" s="10">
        <v>1</v>
      </c>
      <c r="I6" s="10"/>
      <c r="J6" s="10"/>
      <c r="K6" s="12">
        <v>1</v>
      </c>
      <c r="L6" s="15"/>
      <c r="M6" s="30">
        <v>210</v>
      </c>
      <c r="N6" s="28">
        <v>105</v>
      </c>
      <c r="O6" s="31">
        <f>89+89</f>
        <v>178</v>
      </c>
      <c r="P6" s="31">
        <v>2</v>
      </c>
      <c r="Q6" s="15">
        <v>10.2</v>
      </c>
      <c r="R6" s="15"/>
      <c r="S6" s="90" t="s">
        <v>60</v>
      </c>
      <c r="T6" s="15" t="s">
        <v>56</v>
      </c>
      <c r="U6" s="41">
        <v>45296</v>
      </c>
      <c r="V6" s="8"/>
      <c r="W6" s="20" t="s">
        <v>57</v>
      </c>
    </row>
    <row r="7" ht="21" customHeight="1" spans="1:23">
      <c r="A7" s="8">
        <v>3</v>
      </c>
      <c r="B7" s="9" t="s">
        <v>61</v>
      </c>
      <c r="C7" s="14" t="s">
        <v>62</v>
      </c>
      <c r="D7" s="10">
        <v>5</v>
      </c>
      <c r="E7" s="11" t="s">
        <v>53</v>
      </c>
      <c r="F7" s="10" t="s">
        <v>54</v>
      </c>
      <c r="G7" s="15">
        <v>1</v>
      </c>
      <c r="H7" s="15"/>
      <c r="I7" s="12"/>
      <c r="J7" s="10"/>
      <c r="K7" s="12">
        <v>1</v>
      </c>
      <c r="L7" s="32"/>
      <c r="M7" s="33">
        <v>210</v>
      </c>
      <c r="N7" s="33">
        <v>151</v>
      </c>
      <c r="O7" s="31">
        <v>264.2</v>
      </c>
      <c r="P7" s="31">
        <v>2</v>
      </c>
      <c r="Q7" s="15">
        <v>6.9</v>
      </c>
      <c r="R7" s="15"/>
      <c r="S7" s="90" t="s">
        <v>63</v>
      </c>
      <c r="T7" s="90" t="s">
        <v>55</v>
      </c>
      <c r="U7" s="41">
        <v>45323</v>
      </c>
      <c r="V7" s="8"/>
      <c r="W7" s="8"/>
    </row>
    <row r="8" ht="21" customHeight="1" spans="1:23">
      <c r="A8" s="8">
        <v>4</v>
      </c>
      <c r="B8" s="9" t="s">
        <v>64</v>
      </c>
      <c r="C8" s="9" t="s">
        <v>65</v>
      </c>
      <c r="D8" s="10">
        <v>8</v>
      </c>
      <c r="E8" s="11" t="s">
        <v>53</v>
      </c>
      <c r="F8" s="10" t="s">
        <v>54</v>
      </c>
      <c r="G8" s="12">
        <v>1</v>
      </c>
      <c r="H8" s="10"/>
      <c r="I8" s="10"/>
      <c r="J8" s="10"/>
      <c r="K8" s="12">
        <v>1</v>
      </c>
      <c r="L8" s="15"/>
      <c r="M8" s="30">
        <v>210</v>
      </c>
      <c r="N8" s="28">
        <v>92.5</v>
      </c>
      <c r="O8" s="29">
        <f>92.5+92.5+92.5</f>
        <v>277.5</v>
      </c>
      <c r="P8" s="9">
        <v>3</v>
      </c>
      <c r="Q8" s="15">
        <v>10.2</v>
      </c>
      <c r="R8" s="15"/>
      <c r="S8" s="90" t="s">
        <v>66</v>
      </c>
      <c r="T8" s="90" t="s">
        <v>60</v>
      </c>
      <c r="U8" s="41">
        <v>45358</v>
      </c>
      <c r="V8" s="8"/>
      <c r="W8" s="8"/>
    </row>
    <row r="9" ht="21" customHeight="1" spans="1:23">
      <c r="A9" s="8">
        <v>5</v>
      </c>
      <c r="B9" s="9" t="s">
        <v>64</v>
      </c>
      <c r="C9" s="9" t="s">
        <v>67</v>
      </c>
      <c r="D9" s="15">
        <v>2</v>
      </c>
      <c r="E9" s="11" t="s">
        <v>53</v>
      </c>
      <c r="F9" s="10" t="s">
        <v>54</v>
      </c>
      <c r="G9" s="15">
        <v>1</v>
      </c>
      <c r="H9" s="15"/>
      <c r="I9" s="12"/>
      <c r="J9" s="10"/>
      <c r="K9" s="12">
        <v>1</v>
      </c>
      <c r="L9" s="32"/>
      <c r="M9" s="30">
        <v>210</v>
      </c>
      <c r="N9" s="28">
        <v>60</v>
      </c>
      <c r="O9" s="29">
        <v>60</v>
      </c>
      <c r="P9" s="9">
        <v>1</v>
      </c>
      <c r="Q9" s="15">
        <v>3.6</v>
      </c>
      <c r="R9" s="15"/>
      <c r="S9" s="90" t="s">
        <v>63</v>
      </c>
      <c r="T9" s="90" t="s">
        <v>63</v>
      </c>
      <c r="U9" s="41">
        <v>45358</v>
      </c>
      <c r="V9" s="42"/>
      <c r="W9" s="42"/>
    </row>
    <row r="10" ht="21" customHeight="1" spans="1:23">
      <c r="A10" s="8">
        <v>6</v>
      </c>
      <c r="B10" s="9" t="s">
        <v>64</v>
      </c>
      <c r="C10" s="16" t="s">
        <v>68</v>
      </c>
      <c r="D10" s="15">
        <v>3</v>
      </c>
      <c r="E10" s="11" t="s">
        <v>53</v>
      </c>
      <c r="F10" s="10" t="s">
        <v>54</v>
      </c>
      <c r="G10" s="12"/>
      <c r="H10" s="10">
        <v>1</v>
      </c>
      <c r="I10" s="10"/>
      <c r="J10" s="10"/>
      <c r="K10" s="12">
        <v>1</v>
      </c>
      <c r="L10" s="15"/>
      <c r="M10" s="30">
        <v>210</v>
      </c>
      <c r="N10" s="28">
        <v>125</v>
      </c>
      <c r="O10" s="34">
        <f>72*2</f>
        <v>144</v>
      </c>
      <c r="P10" s="34">
        <v>2</v>
      </c>
      <c r="Q10" s="15">
        <v>10.2</v>
      </c>
      <c r="R10" s="15"/>
      <c r="S10" s="90" t="s">
        <v>69</v>
      </c>
      <c r="T10" s="91" t="s">
        <v>70</v>
      </c>
      <c r="U10" s="41">
        <v>45358</v>
      </c>
      <c r="V10" s="43"/>
      <c r="W10" s="20" t="s">
        <v>57</v>
      </c>
    </row>
    <row r="11" ht="21" customHeight="1" spans="1:23">
      <c r="A11" s="8">
        <v>7</v>
      </c>
      <c r="B11" s="9" t="s">
        <v>71</v>
      </c>
      <c r="C11" s="15" t="s">
        <v>72</v>
      </c>
      <c r="D11" s="15">
        <v>3</v>
      </c>
      <c r="E11" s="11" t="s">
        <v>53</v>
      </c>
      <c r="F11" s="10" t="s">
        <v>54</v>
      </c>
      <c r="G11" s="12"/>
      <c r="H11" s="10">
        <v>1</v>
      </c>
      <c r="I11" s="10"/>
      <c r="J11" s="10"/>
      <c r="K11" s="12">
        <v>1</v>
      </c>
      <c r="L11" s="15"/>
      <c r="M11" s="15">
        <v>210</v>
      </c>
      <c r="N11" s="15">
        <v>91</v>
      </c>
      <c r="O11" s="35">
        <v>100</v>
      </c>
      <c r="P11" s="15">
        <v>1</v>
      </c>
      <c r="Q11" s="15">
        <v>6.9</v>
      </c>
      <c r="R11" s="15"/>
      <c r="S11" s="90" t="s">
        <v>73</v>
      </c>
      <c r="T11" s="91" t="s">
        <v>74</v>
      </c>
      <c r="U11" s="41">
        <v>45358</v>
      </c>
      <c r="V11" s="43"/>
      <c r="W11" s="20" t="s">
        <v>57</v>
      </c>
    </row>
    <row r="12" ht="21" customHeight="1" spans="1:23">
      <c r="A12" s="8">
        <v>8</v>
      </c>
      <c r="B12" s="17" t="s">
        <v>75</v>
      </c>
      <c r="C12" s="17" t="s">
        <v>76</v>
      </c>
      <c r="D12" s="17">
        <v>2</v>
      </c>
      <c r="E12" s="11" t="s">
        <v>53</v>
      </c>
      <c r="F12" s="10" t="s">
        <v>54</v>
      </c>
      <c r="G12" s="17">
        <v>1</v>
      </c>
      <c r="H12" s="17"/>
      <c r="I12" s="18"/>
      <c r="J12" s="19"/>
      <c r="K12" s="18">
        <v>1</v>
      </c>
      <c r="L12" s="36"/>
      <c r="M12" s="17">
        <v>210</v>
      </c>
      <c r="N12" s="17">
        <v>125</v>
      </c>
      <c r="O12" s="37">
        <f>125+95+71</f>
        <v>291</v>
      </c>
      <c r="P12" s="17">
        <v>3</v>
      </c>
      <c r="Q12" s="17">
        <v>10.2</v>
      </c>
      <c r="R12" s="17"/>
      <c r="S12" s="91" t="s">
        <v>77</v>
      </c>
      <c r="T12" s="91" t="s">
        <v>66</v>
      </c>
      <c r="U12" s="44">
        <v>45366</v>
      </c>
      <c r="V12" s="43"/>
      <c r="W12" s="43"/>
    </row>
    <row r="13" ht="21" customHeight="1" spans="1:23">
      <c r="A13" s="8">
        <v>9</v>
      </c>
      <c r="B13" s="17" t="s">
        <v>78</v>
      </c>
      <c r="C13" s="17" t="s">
        <v>79</v>
      </c>
      <c r="D13" s="17">
        <v>5</v>
      </c>
      <c r="E13" s="11" t="s">
        <v>53</v>
      </c>
      <c r="F13" s="10" t="s">
        <v>54</v>
      </c>
      <c r="G13" s="17">
        <v>1</v>
      </c>
      <c r="H13" s="17"/>
      <c r="I13" s="17"/>
      <c r="J13" s="17"/>
      <c r="K13" s="17">
        <v>1</v>
      </c>
      <c r="L13" s="17"/>
      <c r="M13" s="17">
        <v>210</v>
      </c>
      <c r="N13" s="17">
        <v>94.4</v>
      </c>
      <c r="O13" s="37">
        <v>271.4</v>
      </c>
      <c r="P13" s="17">
        <v>3</v>
      </c>
      <c r="Q13" s="17">
        <v>10.2</v>
      </c>
      <c r="R13" s="17"/>
      <c r="S13" s="91" t="s">
        <v>80</v>
      </c>
      <c r="T13" s="91" t="s">
        <v>81</v>
      </c>
      <c r="U13" s="44">
        <v>45377</v>
      </c>
      <c r="V13" s="20"/>
      <c r="W13" s="20"/>
    </row>
    <row r="14" ht="21" customHeight="1" spans="1:23">
      <c r="A14" s="8">
        <v>10</v>
      </c>
      <c r="B14" s="17" t="s">
        <v>82</v>
      </c>
      <c r="C14" s="17" t="s">
        <v>83</v>
      </c>
      <c r="D14" s="17">
        <v>6</v>
      </c>
      <c r="E14" s="11" t="s">
        <v>53</v>
      </c>
      <c r="F14" s="10" t="s">
        <v>54</v>
      </c>
      <c r="G14" s="18">
        <v>1</v>
      </c>
      <c r="H14" s="19"/>
      <c r="I14" s="19"/>
      <c r="J14" s="19"/>
      <c r="K14" s="18">
        <v>1</v>
      </c>
      <c r="L14" s="17"/>
      <c r="M14" s="17">
        <v>210</v>
      </c>
      <c r="N14" s="17">
        <v>78</v>
      </c>
      <c r="O14" s="37">
        <v>290</v>
      </c>
      <c r="P14" s="17">
        <v>3</v>
      </c>
      <c r="Q14" s="17">
        <v>10.2</v>
      </c>
      <c r="R14" s="17"/>
      <c r="S14" s="91" t="s">
        <v>84</v>
      </c>
      <c r="T14" s="91" t="s">
        <v>69</v>
      </c>
      <c r="U14" s="44">
        <v>45377</v>
      </c>
      <c r="V14" s="20"/>
      <c r="W14" s="20"/>
    </row>
    <row r="15" ht="21" customHeight="1" spans="1:23">
      <c r="A15" s="8">
        <v>11</v>
      </c>
      <c r="B15" s="17" t="s">
        <v>71</v>
      </c>
      <c r="C15" s="17" t="s">
        <v>85</v>
      </c>
      <c r="D15" s="17">
        <v>7</v>
      </c>
      <c r="E15" s="11" t="s">
        <v>53</v>
      </c>
      <c r="F15" s="10" t="s">
        <v>54</v>
      </c>
      <c r="G15" s="17"/>
      <c r="H15" s="17">
        <v>1</v>
      </c>
      <c r="I15" s="17"/>
      <c r="J15" s="17"/>
      <c r="K15" s="17">
        <v>1</v>
      </c>
      <c r="L15" s="17"/>
      <c r="M15" s="17">
        <v>210</v>
      </c>
      <c r="N15" s="17">
        <v>91.6</v>
      </c>
      <c r="O15" s="37">
        <v>190</v>
      </c>
      <c r="P15" s="17">
        <v>2</v>
      </c>
      <c r="Q15" s="17">
        <v>10.2</v>
      </c>
      <c r="R15" s="17"/>
      <c r="S15" s="91" t="s">
        <v>70</v>
      </c>
      <c r="T15" s="91" t="s">
        <v>86</v>
      </c>
      <c r="U15" s="44">
        <v>45377</v>
      </c>
      <c r="V15" s="20"/>
      <c r="W15" s="20" t="s">
        <v>57</v>
      </c>
    </row>
    <row r="16" ht="21" customHeight="1" spans="1:23">
      <c r="A16" s="8">
        <v>12</v>
      </c>
      <c r="B16" s="17" t="s">
        <v>64</v>
      </c>
      <c r="C16" s="17" t="s">
        <v>87</v>
      </c>
      <c r="D16" s="17">
        <v>3</v>
      </c>
      <c r="E16" s="11" t="s">
        <v>53</v>
      </c>
      <c r="F16" s="10" t="s">
        <v>54</v>
      </c>
      <c r="G16" s="17">
        <v>1</v>
      </c>
      <c r="H16" s="17"/>
      <c r="I16" s="17"/>
      <c r="J16" s="17"/>
      <c r="K16" s="17">
        <v>1</v>
      </c>
      <c r="L16" s="17"/>
      <c r="M16" s="17">
        <v>210</v>
      </c>
      <c r="N16" s="17">
        <v>99.5</v>
      </c>
      <c r="O16" s="37">
        <v>178.5</v>
      </c>
      <c r="P16" s="17">
        <v>2</v>
      </c>
      <c r="Q16" s="17">
        <v>6.9</v>
      </c>
      <c r="R16" s="17"/>
      <c r="S16" s="91" t="s">
        <v>74</v>
      </c>
      <c r="T16" s="91" t="s">
        <v>73</v>
      </c>
      <c r="U16" s="44">
        <v>45377</v>
      </c>
      <c r="V16" s="20"/>
      <c r="W16" s="20"/>
    </row>
    <row r="17" ht="21" customHeight="1" spans="1:23">
      <c r="A17" s="8">
        <v>13</v>
      </c>
      <c r="B17" s="17" t="s">
        <v>64</v>
      </c>
      <c r="C17" s="17" t="s">
        <v>88</v>
      </c>
      <c r="D17" s="17">
        <v>2</v>
      </c>
      <c r="E17" s="11" t="s">
        <v>53</v>
      </c>
      <c r="F17" s="10" t="s">
        <v>54</v>
      </c>
      <c r="G17" s="17">
        <v>1</v>
      </c>
      <c r="H17" s="17"/>
      <c r="I17" s="17"/>
      <c r="J17" s="17"/>
      <c r="K17" s="17">
        <v>1</v>
      </c>
      <c r="L17" s="17"/>
      <c r="M17" s="17">
        <v>210</v>
      </c>
      <c r="N17" s="17">
        <v>98</v>
      </c>
      <c r="O17" s="37">
        <v>191</v>
      </c>
      <c r="P17" s="17">
        <v>2</v>
      </c>
      <c r="Q17" s="17">
        <v>6.9</v>
      </c>
      <c r="R17" s="17"/>
      <c r="S17" s="91" t="s">
        <v>86</v>
      </c>
      <c r="T17" s="91" t="s">
        <v>77</v>
      </c>
      <c r="U17" s="44">
        <v>45377</v>
      </c>
      <c r="V17" s="20"/>
      <c r="W17" s="20"/>
    </row>
    <row r="18" ht="21" customHeight="1" spans="1:23">
      <c r="A18" s="8">
        <v>14</v>
      </c>
      <c r="B18" s="17" t="s">
        <v>89</v>
      </c>
      <c r="C18" s="17" t="s">
        <v>90</v>
      </c>
      <c r="D18" s="17">
        <v>8</v>
      </c>
      <c r="E18" s="11" t="s">
        <v>53</v>
      </c>
      <c r="F18" s="10" t="s">
        <v>54</v>
      </c>
      <c r="G18" s="17">
        <v>1</v>
      </c>
      <c r="H18" s="17"/>
      <c r="I18" s="17"/>
      <c r="J18" s="17"/>
      <c r="K18" s="17">
        <v>1</v>
      </c>
      <c r="L18" s="17"/>
      <c r="M18" s="17">
        <v>210</v>
      </c>
      <c r="N18" s="17">
        <v>115</v>
      </c>
      <c r="O18" s="37">
        <f>115+98+69</f>
        <v>282</v>
      </c>
      <c r="P18" s="17">
        <v>3</v>
      </c>
      <c r="Q18" s="17">
        <v>10.2</v>
      </c>
      <c r="R18" s="17"/>
      <c r="S18" s="91" t="s">
        <v>91</v>
      </c>
      <c r="T18" s="91" t="s">
        <v>80</v>
      </c>
      <c r="U18" s="44">
        <v>45389</v>
      </c>
      <c r="V18" s="20"/>
      <c r="W18" s="20"/>
    </row>
    <row r="19" ht="21" customHeight="1" spans="1:23">
      <c r="A19" s="8">
        <v>15</v>
      </c>
      <c r="B19" s="17" t="s">
        <v>61</v>
      </c>
      <c r="C19" s="17" t="s">
        <v>92</v>
      </c>
      <c r="D19" s="17">
        <v>8</v>
      </c>
      <c r="E19" s="11" t="s">
        <v>53</v>
      </c>
      <c r="F19" s="10" t="s">
        <v>54</v>
      </c>
      <c r="G19" s="17"/>
      <c r="H19" s="17">
        <v>1</v>
      </c>
      <c r="I19" s="17"/>
      <c r="J19" s="17"/>
      <c r="K19" s="17">
        <v>1</v>
      </c>
      <c r="L19" s="17"/>
      <c r="M19" s="17">
        <v>210</v>
      </c>
      <c r="N19" s="17">
        <v>71.2</v>
      </c>
      <c r="O19" s="37">
        <f>84+73</f>
        <v>157</v>
      </c>
      <c r="P19" s="17">
        <v>2</v>
      </c>
      <c r="Q19" s="17">
        <v>10.2</v>
      </c>
      <c r="R19" s="17"/>
      <c r="S19" s="91" t="s">
        <v>93</v>
      </c>
      <c r="T19" s="91" t="s">
        <v>91</v>
      </c>
      <c r="U19" s="44">
        <v>45389</v>
      </c>
      <c r="V19" s="20"/>
      <c r="W19" s="20" t="s">
        <v>57</v>
      </c>
    </row>
    <row r="20" ht="21" customHeight="1" spans="1:23">
      <c r="A20" s="8">
        <v>16</v>
      </c>
      <c r="B20" s="17" t="s">
        <v>89</v>
      </c>
      <c r="C20" s="17" t="s">
        <v>94</v>
      </c>
      <c r="D20" s="17">
        <v>2</v>
      </c>
      <c r="E20" s="11" t="s">
        <v>53</v>
      </c>
      <c r="F20" s="10" t="s">
        <v>54</v>
      </c>
      <c r="G20" s="17"/>
      <c r="H20" s="17">
        <v>1</v>
      </c>
      <c r="I20" s="17"/>
      <c r="J20" s="17"/>
      <c r="K20" s="17">
        <v>1</v>
      </c>
      <c r="L20" s="17"/>
      <c r="M20" s="17">
        <v>210</v>
      </c>
      <c r="N20" s="17">
        <v>112</v>
      </c>
      <c r="O20" s="37">
        <f>148+120</f>
        <v>268</v>
      </c>
      <c r="P20" s="17">
        <v>2</v>
      </c>
      <c r="Q20" s="17">
        <v>10.2</v>
      </c>
      <c r="R20" s="17"/>
      <c r="S20" s="91" t="s">
        <v>95</v>
      </c>
      <c r="T20" s="91" t="s">
        <v>93</v>
      </c>
      <c r="U20" s="44">
        <v>45389</v>
      </c>
      <c r="V20" s="20"/>
      <c r="W20" s="20" t="s">
        <v>57</v>
      </c>
    </row>
    <row r="21" ht="21" customHeight="1" spans="1:23">
      <c r="A21" s="8">
        <v>17</v>
      </c>
      <c r="B21" s="20" t="s">
        <v>89</v>
      </c>
      <c r="C21" s="20" t="s">
        <v>96</v>
      </c>
      <c r="D21" s="20">
        <v>4</v>
      </c>
      <c r="E21" s="11" t="s">
        <v>53</v>
      </c>
      <c r="F21" s="10" t="s">
        <v>54</v>
      </c>
      <c r="G21" s="20"/>
      <c r="H21" s="20"/>
      <c r="I21" s="20">
        <v>1</v>
      </c>
      <c r="J21" s="20"/>
      <c r="K21" s="17">
        <v>1</v>
      </c>
      <c r="L21" s="20"/>
      <c r="M21" s="17">
        <v>130</v>
      </c>
      <c r="N21" s="20">
        <v>92</v>
      </c>
      <c r="O21" s="38">
        <f>92+100+72</f>
        <v>264</v>
      </c>
      <c r="P21" s="20">
        <v>3</v>
      </c>
      <c r="Q21" s="20">
        <v>10.2</v>
      </c>
      <c r="R21" s="20"/>
      <c r="S21" s="91" t="s">
        <v>97</v>
      </c>
      <c r="T21" s="91" t="s">
        <v>84</v>
      </c>
      <c r="U21" s="44">
        <v>45389</v>
      </c>
      <c r="V21" s="20"/>
      <c r="W21" s="20"/>
    </row>
    <row r="22" ht="21" customHeight="1" spans="1:23">
      <c r="A22" s="8">
        <v>18</v>
      </c>
      <c r="B22" s="20" t="s">
        <v>75</v>
      </c>
      <c r="C22" s="20" t="s">
        <v>98</v>
      </c>
      <c r="D22" s="20">
        <v>2</v>
      </c>
      <c r="E22" s="11" t="s">
        <v>53</v>
      </c>
      <c r="F22" s="10" t="s">
        <v>54</v>
      </c>
      <c r="G22" s="20">
        <v>1</v>
      </c>
      <c r="H22" s="20"/>
      <c r="I22" s="20"/>
      <c r="J22" s="20"/>
      <c r="K22" s="17">
        <v>1</v>
      </c>
      <c r="L22" s="20"/>
      <c r="M22" s="17">
        <v>210</v>
      </c>
      <c r="N22" s="20">
        <v>123</v>
      </c>
      <c r="O22" s="38">
        <v>216</v>
      </c>
      <c r="P22" s="20">
        <v>2</v>
      </c>
      <c r="Q22" s="20">
        <v>6.6</v>
      </c>
      <c r="R22" s="20"/>
      <c r="S22" s="91" t="s">
        <v>99</v>
      </c>
      <c r="T22" s="91" t="s">
        <v>95</v>
      </c>
      <c r="U22" s="44">
        <v>45389</v>
      </c>
      <c r="V22" s="20"/>
      <c r="W22" s="20"/>
    </row>
    <row r="23" ht="21" customHeight="1" spans="1:23">
      <c r="A23" s="8">
        <v>19</v>
      </c>
      <c r="B23" s="20" t="s">
        <v>89</v>
      </c>
      <c r="C23" s="20" t="s">
        <v>100</v>
      </c>
      <c r="D23" s="20">
        <v>1</v>
      </c>
      <c r="E23" s="11" t="s">
        <v>53</v>
      </c>
      <c r="F23" s="10" t="s">
        <v>54</v>
      </c>
      <c r="G23" s="20"/>
      <c r="H23" s="20">
        <v>1</v>
      </c>
      <c r="I23" s="20"/>
      <c r="J23" s="20"/>
      <c r="K23" s="20">
        <v>1</v>
      </c>
      <c r="L23" s="20"/>
      <c r="M23" s="20">
        <v>180</v>
      </c>
      <c r="N23" s="20">
        <v>119</v>
      </c>
      <c r="O23" s="38">
        <f>106+65</f>
        <v>171</v>
      </c>
      <c r="P23" s="20">
        <v>2</v>
      </c>
      <c r="Q23" s="20">
        <v>10.2</v>
      </c>
      <c r="R23" s="20"/>
      <c r="S23" s="91" t="s">
        <v>101</v>
      </c>
      <c r="T23" s="91" t="s">
        <v>97</v>
      </c>
      <c r="U23" s="44">
        <v>45389</v>
      </c>
      <c r="V23" s="20"/>
      <c r="W23" s="20" t="s">
        <v>57</v>
      </c>
    </row>
    <row r="24" ht="21" customHeight="1" spans="1:23">
      <c r="A24" s="8">
        <v>20</v>
      </c>
      <c r="B24" s="20" t="s">
        <v>82</v>
      </c>
      <c r="C24" s="20" t="s">
        <v>102</v>
      </c>
      <c r="D24" s="20">
        <v>5</v>
      </c>
      <c r="E24" s="11" t="s">
        <v>53</v>
      </c>
      <c r="F24" s="10" t="s">
        <v>54</v>
      </c>
      <c r="G24" s="20">
        <v>1</v>
      </c>
      <c r="H24" s="20"/>
      <c r="I24" s="20"/>
      <c r="J24" s="20"/>
      <c r="K24" s="20">
        <v>1</v>
      </c>
      <c r="L24" s="20"/>
      <c r="M24" s="20">
        <v>210</v>
      </c>
      <c r="N24" s="20">
        <v>73.44</v>
      </c>
      <c r="O24" s="38">
        <v>73.44</v>
      </c>
      <c r="P24" s="20">
        <v>1</v>
      </c>
      <c r="Q24" s="20">
        <v>3.6</v>
      </c>
      <c r="R24" s="20"/>
      <c r="S24" s="92" t="s">
        <v>103</v>
      </c>
      <c r="T24" s="45" t="s">
        <v>99</v>
      </c>
      <c r="U24" s="46">
        <v>45450</v>
      </c>
      <c r="V24" s="20"/>
      <c r="W24" s="20"/>
    </row>
    <row r="25" ht="21" customHeight="1" spans="1:23">
      <c r="A25" s="8">
        <v>21</v>
      </c>
      <c r="B25" s="20" t="s">
        <v>75</v>
      </c>
      <c r="C25" s="20" t="s">
        <v>104</v>
      </c>
      <c r="D25" s="20">
        <v>4</v>
      </c>
      <c r="E25" s="11" t="s">
        <v>53</v>
      </c>
      <c r="F25" s="10" t="s">
        <v>54</v>
      </c>
      <c r="G25" s="20"/>
      <c r="H25" s="20"/>
      <c r="I25" s="20">
        <v>1</v>
      </c>
      <c r="J25" s="20"/>
      <c r="K25" s="20">
        <v>1</v>
      </c>
      <c r="L25" s="20"/>
      <c r="M25" s="20">
        <v>130</v>
      </c>
      <c r="N25" s="20">
        <v>105</v>
      </c>
      <c r="O25" s="38">
        <f>105+116+76.6</f>
        <v>297.6</v>
      </c>
      <c r="P25" s="20">
        <v>3</v>
      </c>
      <c r="Q25" s="20">
        <v>10.2</v>
      </c>
      <c r="R25" s="20"/>
      <c r="S25" s="92" t="s">
        <v>105</v>
      </c>
      <c r="T25" s="91" t="s">
        <v>101</v>
      </c>
      <c r="U25" s="46">
        <v>45450</v>
      </c>
      <c r="V25" s="20"/>
      <c r="W25" s="20"/>
    </row>
    <row r="26" ht="21" customHeight="1" spans="1:23">
      <c r="A26" s="8">
        <v>22</v>
      </c>
      <c r="B26" s="20" t="s">
        <v>64</v>
      </c>
      <c r="C26" s="20" t="s">
        <v>106</v>
      </c>
      <c r="D26" s="20">
        <v>4</v>
      </c>
      <c r="E26" s="11" t="s">
        <v>53</v>
      </c>
      <c r="F26" s="10" t="s">
        <v>54</v>
      </c>
      <c r="G26" s="20"/>
      <c r="H26" s="20">
        <v>1</v>
      </c>
      <c r="I26" s="20"/>
      <c r="J26" s="20"/>
      <c r="K26" s="20">
        <v>1</v>
      </c>
      <c r="L26" s="20"/>
      <c r="M26" s="20">
        <v>180</v>
      </c>
      <c r="N26" s="20">
        <v>100</v>
      </c>
      <c r="O26" s="38">
        <v>109</v>
      </c>
      <c r="P26" s="20">
        <v>2</v>
      </c>
      <c r="Q26" s="20">
        <v>6.9</v>
      </c>
      <c r="R26" s="20"/>
      <c r="S26" s="92" t="s">
        <v>107</v>
      </c>
      <c r="T26" s="91" t="s">
        <v>103</v>
      </c>
      <c r="U26" s="46">
        <v>45450</v>
      </c>
      <c r="V26" s="20"/>
      <c r="W26" s="20" t="s">
        <v>57</v>
      </c>
    </row>
    <row r="27" ht="21" customHeight="1" spans="1:23">
      <c r="A27" s="8">
        <v>23</v>
      </c>
      <c r="B27" s="20" t="s">
        <v>61</v>
      </c>
      <c r="C27" s="20" t="s">
        <v>108</v>
      </c>
      <c r="D27" s="20">
        <v>3</v>
      </c>
      <c r="E27" s="11" t="s">
        <v>53</v>
      </c>
      <c r="F27" s="10" t="s">
        <v>54</v>
      </c>
      <c r="G27" s="20"/>
      <c r="H27" s="20"/>
      <c r="I27" s="20">
        <v>1</v>
      </c>
      <c r="J27" s="20"/>
      <c r="K27" s="20">
        <v>1</v>
      </c>
      <c r="L27" s="20"/>
      <c r="M27" s="20">
        <v>180</v>
      </c>
      <c r="N27" s="20">
        <v>126.5</v>
      </c>
      <c r="O27" s="38">
        <f>126.5+102.5</f>
        <v>229</v>
      </c>
      <c r="P27" s="20">
        <v>2</v>
      </c>
      <c r="Q27" s="20">
        <v>6.9</v>
      </c>
      <c r="R27" s="20"/>
      <c r="S27" s="92" t="s">
        <v>109</v>
      </c>
      <c r="T27" s="45" t="s">
        <v>105</v>
      </c>
      <c r="U27" s="46">
        <v>45519</v>
      </c>
      <c r="V27" s="20"/>
      <c r="W27" s="20"/>
    </row>
    <row r="28" ht="21" customHeight="1" spans="1:23">
      <c r="A28" s="8">
        <v>24</v>
      </c>
      <c r="B28" s="20" t="s">
        <v>64</v>
      </c>
      <c r="C28" s="20" t="s">
        <v>110</v>
      </c>
      <c r="D28" s="20">
        <v>3</v>
      </c>
      <c r="E28" s="11" t="s">
        <v>53</v>
      </c>
      <c r="F28" s="10" t="s">
        <v>54</v>
      </c>
      <c r="G28" s="20">
        <v>1</v>
      </c>
      <c r="H28" s="20"/>
      <c r="I28" s="20"/>
      <c r="J28" s="20"/>
      <c r="K28" s="20">
        <v>1</v>
      </c>
      <c r="L28" s="20"/>
      <c r="M28" s="20">
        <v>210</v>
      </c>
      <c r="N28" s="20">
        <v>166.6</v>
      </c>
      <c r="O28" s="38">
        <v>306.6</v>
      </c>
      <c r="P28" s="20">
        <v>2</v>
      </c>
      <c r="Q28" s="20">
        <v>6.9</v>
      </c>
      <c r="R28" s="20"/>
      <c r="S28" s="92" t="s">
        <v>111</v>
      </c>
      <c r="T28" s="45" t="s">
        <v>107</v>
      </c>
      <c r="U28" s="46">
        <v>45519</v>
      </c>
      <c r="V28" s="20"/>
      <c r="W28" s="20"/>
    </row>
    <row r="29" ht="21" customHeight="1" spans="1:23">
      <c r="A29" s="8">
        <v>25</v>
      </c>
      <c r="B29" s="20" t="s">
        <v>112</v>
      </c>
      <c r="C29" s="20" t="s">
        <v>113</v>
      </c>
      <c r="D29" s="20">
        <v>6</v>
      </c>
      <c r="E29" s="11" t="s">
        <v>53</v>
      </c>
      <c r="F29" s="10" t="s">
        <v>54</v>
      </c>
      <c r="G29" s="20"/>
      <c r="H29" s="20"/>
      <c r="I29" s="20">
        <v>1</v>
      </c>
      <c r="J29" s="20"/>
      <c r="K29" s="20">
        <v>1</v>
      </c>
      <c r="L29" s="20"/>
      <c r="M29" s="20">
        <v>180</v>
      </c>
      <c r="N29" s="20">
        <v>158</v>
      </c>
      <c r="O29" s="38">
        <f>158+98</f>
        <v>256</v>
      </c>
      <c r="P29" s="20">
        <v>2</v>
      </c>
      <c r="Q29" s="20">
        <v>6.9</v>
      </c>
      <c r="R29" s="20"/>
      <c r="S29" s="92" t="s">
        <v>114</v>
      </c>
      <c r="T29" s="45" t="s">
        <v>109</v>
      </c>
      <c r="U29" s="46">
        <v>45519</v>
      </c>
      <c r="V29" s="20"/>
      <c r="W29" s="20"/>
    </row>
    <row r="30" ht="21" customHeight="1" spans="1:23">
      <c r="A30" s="8">
        <v>26</v>
      </c>
      <c r="B30" s="20" t="s">
        <v>75</v>
      </c>
      <c r="C30" s="20" t="s">
        <v>115</v>
      </c>
      <c r="D30" s="20">
        <v>3</v>
      </c>
      <c r="E30" s="11" t="s">
        <v>53</v>
      </c>
      <c r="F30" s="10" t="s">
        <v>54</v>
      </c>
      <c r="G30" s="20">
        <v>1</v>
      </c>
      <c r="H30" s="20"/>
      <c r="I30" s="20"/>
      <c r="J30" s="20"/>
      <c r="K30" s="20">
        <v>1</v>
      </c>
      <c r="L30" s="20"/>
      <c r="M30" s="20">
        <v>210</v>
      </c>
      <c r="N30" s="20">
        <v>132.5</v>
      </c>
      <c r="O30" s="38">
        <f>132.5+110.8</f>
        <v>243.3</v>
      </c>
      <c r="P30" s="20">
        <v>2</v>
      </c>
      <c r="Q30" s="20">
        <v>6.9</v>
      </c>
      <c r="R30" s="20"/>
      <c r="S30" s="92" t="s">
        <v>116</v>
      </c>
      <c r="T30" s="45" t="s">
        <v>111</v>
      </c>
      <c r="U30" s="46">
        <v>45519</v>
      </c>
      <c r="V30" s="20"/>
      <c r="W30" s="20"/>
    </row>
    <row r="31" ht="21" customHeight="1" spans="1:23">
      <c r="A31" s="8">
        <v>27</v>
      </c>
      <c r="B31" s="20" t="s">
        <v>112</v>
      </c>
      <c r="C31" s="20" t="s">
        <v>117</v>
      </c>
      <c r="D31" s="20">
        <v>5</v>
      </c>
      <c r="E31" s="11" t="s">
        <v>53</v>
      </c>
      <c r="F31" s="10" t="s">
        <v>54</v>
      </c>
      <c r="G31" s="20"/>
      <c r="H31" s="20">
        <v>1</v>
      </c>
      <c r="I31" s="20"/>
      <c r="J31" s="20"/>
      <c r="K31" s="20">
        <v>1</v>
      </c>
      <c r="L31" s="20"/>
      <c r="M31" s="20">
        <v>210</v>
      </c>
      <c r="N31" s="20">
        <v>91.5</v>
      </c>
      <c r="O31" s="38">
        <v>96.5</v>
      </c>
      <c r="P31" s="20">
        <v>2</v>
      </c>
      <c r="Q31" s="20">
        <v>6.9</v>
      </c>
      <c r="R31" s="20"/>
      <c r="S31" s="92" t="s">
        <v>118</v>
      </c>
      <c r="T31" s="45" t="s">
        <v>114</v>
      </c>
      <c r="U31" s="46">
        <v>45519</v>
      </c>
      <c r="V31" s="20"/>
      <c r="W31" s="20" t="s">
        <v>57</v>
      </c>
    </row>
    <row r="32" ht="21" customHeight="1" spans="1:23">
      <c r="A32" s="8">
        <v>28</v>
      </c>
      <c r="B32" s="20" t="s">
        <v>75</v>
      </c>
      <c r="C32" s="20" t="s">
        <v>119</v>
      </c>
      <c r="D32" s="20">
        <v>4</v>
      </c>
      <c r="E32" s="11" t="s">
        <v>53</v>
      </c>
      <c r="F32" s="10" t="s">
        <v>54</v>
      </c>
      <c r="G32" s="20"/>
      <c r="H32" s="20">
        <v>1</v>
      </c>
      <c r="I32" s="20"/>
      <c r="J32" s="20"/>
      <c r="K32" s="20">
        <v>1</v>
      </c>
      <c r="L32" s="20"/>
      <c r="M32" s="20">
        <v>210</v>
      </c>
      <c r="N32" s="20">
        <v>143</v>
      </c>
      <c r="O32" s="38">
        <v>126</v>
      </c>
      <c r="P32" s="20">
        <v>1</v>
      </c>
      <c r="Q32" s="20">
        <v>6.9</v>
      </c>
      <c r="R32" s="20"/>
      <c r="S32" s="92" t="s">
        <v>120</v>
      </c>
      <c r="T32" s="45" t="s">
        <v>116</v>
      </c>
      <c r="U32" s="46">
        <v>45561</v>
      </c>
      <c r="V32" s="20"/>
      <c r="W32" s="20" t="s">
        <v>57</v>
      </c>
    </row>
    <row r="33" ht="21" customHeight="1" spans="1:23">
      <c r="A33" s="8">
        <v>29</v>
      </c>
      <c r="B33" s="20" t="s">
        <v>82</v>
      </c>
      <c r="C33" s="20" t="s">
        <v>121</v>
      </c>
      <c r="D33" s="20">
        <v>7</v>
      </c>
      <c r="E33" s="11" t="s">
        <v>53</v>
      </c>
      <c r="F33" s="10" t="s">
        <v>54</v>
      </c>
      <c r="G33" s="20"/>
      <c r="H33" s="20"/>
      <c r="I33" s="20">
        <v>1</v>
      </c>
      <c r="J33" s="20"/>
      <c r="K33" s="20">
        <v>1</v>
      </c>
      <c r="L33" s="20"/>
      <c r="M33" s="20">
        <v>130</v>
      </c>
      <c r="N33" s="20">
        <v>125</v>
      </c>
      <c r="O33" s="38">
        <v>233</v>
      </c>
      <c r="P33" s="20">
        <v>2</v>
      </c>
      <c r="Q33" s="20">
        <v>7.1</v>
      </c>
      <c r="R33" s="20"/>
      <c r="S33" s="92" t="s">
        <v>122</v>
      </c>
      <c r="T33" s="45" t="s">
        <v>118</v>
      </c>
      <c r="U33" s="46">
        <v>45600</v>
      </c>
      <c r="V33" s="20"/>
      <c r="W33" s="20"/>
    </row>
    <row r="34" ht="21" customHeight="1" spans="1:23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38"/>
      <c r="P34" s="20"/>
      <c r="Q34" s="20"/>
      <c r="R34" s="20"/>
      <c r="S34" s="20"/>
      <c r="T34" s="45"/>
      <c r="U34" s="46"/>
      <c r="V34" s="20"/>
      <c r="W34" s="20"/>
    </row>
    <row r="35" ht="21" customHeight="1" spans="1:23">
      <c r="A35" s="8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38"/>
      <c r="P35" s="20"/>
      <c r="Q35" s="20"/>
      <c r="R35" s="20"/>
      <c r="S35" s="20"/>
      <c r="T35" s="17"/>
      <c r="U35" s="46"/>
      <c r="V35" s="20"/>
      <c r="W35" s="20"/>
    </row>
    <row r="36" ht="21" customHeight="1" spans="1:23">
      <c r="A36" s="8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8"/>
      <c r="P36" s="20"/>
      <c r="Q36" s="20"/>
      <c r="R36" s="20"/>
      <c r="S36" s="20"/>
      <c r="T36" s="17"/>
      <c r="U36" s="46"/>
      <c r="V36" s="20"/>
      <c r="W36" s="20"/>
    </row>
    <row r="37" ht="21" customHeight="1" spans="1:23">
      <c r="A37" s="8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7"/>
      <c r="U37" s="46"/>
      <c r="V37" s="20"/>
      <c r="W37" s="20"/>
    </row>
    <row r="38" ht="21" customHeight="1" spans="1:23">
      <c r="A38" s="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7"/>
      <c r="U38" s="46"/>
      <c r="V38" s="20"/>
      <c r="W38" s="20"/>
    </row>
    <row r="39" ht="21" customHeight="1" spans="1:23">
      <c r="A39" s="8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45"/>
      <c r="U39" s="46"/>
      <c r="V39" s="20"/>
      <c r="W39" s="20"/>
    </row>
    <row r="40" ht="21" customHeight="1" spans="1:23">
      <c r="A40" s="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7"/>
      <c r="U40" s="46"/>
      <c r="V40" s="20"/>
      <c r="W40" s="20"/>
    </row>
    <row r="41" ht="21" customHeight="1" spans="1:23">
      <c r="A41" s="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46"/>
      <c r="V41" s="20"/>
      <c r="W41" s="20"/>
    </row>
    <row r="42" ht="21" customHeight="1" spans="1:23">
      <c r="A42" s="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17"/>
      <c r="U42" s="46"/>
      <c r="V42" s="20"/>
      <c r="W42" s="20"/>
    </row>
    <row r="43" ht="21" customHeight="1" spans="1:23">
      <c r="A43" s="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17"/>
      <c r="U43" s="46"/>
      <c r="V43" s="20"/>
      <c r="W43" s="20"/>
    </row>
    <row r="44" ht="21" customHeight="1" spans="1:23">
      <c r="A44" s="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46"/>
      <c r="V44" s="20"/>
      <c r="W44" s="20"/>
    </row>
    <row r="45" ht="21" customHeight="1" spans="1:23">
      <c r="A45" s="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46"/>
      <c r="V45" s="20"/>
      <c r="W45" s="20"/>
    </row>
    <row r="46" ht="21" customHeight="1" spans="1:23">
      <c r="A46" s="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46"/>
      <c r="V46" s="20"/>
      <c r="W46" s="20"/>
    </row>
    <row r="47" ht="21" customHeight="1" spans="1:23">
      <c r="A47" s="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7"/>
      <c r="U47" s="46"/>
      <c r="V47" s="20"/>
      <c r="W47" s="20"/>
    </row>
    <row r="48" ht="21" customHeight="1" spans="1:23">
      <c r="A48" s="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6"/>
      <c r="V48" s="20"/>
      <c r="W48" s="20"/>
    </row>
    <row r="49" ht="21" customHeight="1" spans="1:23">
      <c r="A49" s="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46"/>
      <c r="V49" s="20"/>
      <c r="W49" s="20"/>
    </row>
    <row r="50" ht="21" customHeight="1" spans="1:23">
      <c r="A50" s="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6"/>
      <c r="V50" s="20"/>
      <c r="W50" s="20"/>
    </row>
    <row r="51" ht="21" customHeight="1" spans="1:23">
      <c r="A51" s="8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17"/>
      <c r="U51" s="46"/>
      <c r="V51" s="20"/>
      <c r="W51" s="20"/>
    </row>
    <row r="52" ht="21" customHeight="1" spans="1:23">
      <c r="A52" s="8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17"/>
      <c r="U52" s="46"/>
      <c r="V52" s="20"/>
      <c r="W52" s="20"/>
    </row>
    <row r="53" ht="21" customHeight="1" spans="1:23">
      <c r="A53" s="8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17"/>
      <c r="U53" s="46"/>
      <c r="V53" s="20"/>
      <c r="W53" s="20"/>
    </row>
    <row r="54" ht="21" customHeight="1" spans="1:23">
      <c r="A54" s="8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17"/>
      <c r="U54" s="46"/>
      <c r="V54" s="20"/>
      <c r="W54" s="20"/>
    </row>
    <row r="55" ht="21" customHeight="1" spans="1:23">
      <c r="A55" s="8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17"/>
      <c r="U55" s="46"/>
      <c r="V55" s="20"/>
      <c r="W55" s="20"/>
    </row>
    <row r="56" ht="21" customHeight="1" spans="1:23">
      <c r="A56" s="8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7"/>
      <c r="U56" s="46"/>
      <c r="V56" s="20"/>
      <c r="W56" s="20"/>
    </row>
    <row r="57" ht="21" customHeight="1" spans="1:23">
      <c r="A57" s="8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17"/>
      <c r="U57" s="46"/>
      <c r="V57" s="20"/>
      <c r="W57" s="20"/>
    </row>
    <row r="58" ht="21" customHeight="1" spans="1:23">
      <c r="A58" s="8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17"/>
      <c r="U58" s="46"/>
      <c r="V58" s="20"/>
      <c r="W58" s="20"/>
    </row>
    <row r="59" ht="21" customHeight="1" spans="1:23">
      <c r="A59" s="8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17"/>
      <c r="U59" s="46"/>
      <c r="V59" s="20"/>
      <c r="W59" s="20"/>
    </row>
    <row r="60" ht="21" customHeight="1" spans="1:23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17"/>
      <c r="U60" s="46"/>
      <c r="V60" s="20"/>
      <c r="W60" s="20"/>
    </row>
    <row r="61" ht="21" customHeight="1" spans="1:23">
      <c r="A61" s="8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17"/>
      <c r="U61" s="46"/>
      <c r="V61" s="20"/>
      <c r="W61" s="20"/>
    </row>
    <row r="62" ht="21" customHeight="1" spans="1:23">
      <c r="A62" s="8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17"/>
      <c r="U62" s="46"/>
      <c r="V62" s="20"/>
      <c r="W62" s="20"/>
    </row>
    <row r="63" ht="21" customHeight="1" spans="1:23">
      <c r="A63" s="20"/>
      <c r="B63" s="21" t="s">
        <v>24</v>
      </c>
      <c r="C63" s="21"/>
      <c r="D63" s="21"/>
      <c r="E63" s="21"/>
      <c r="F63" s="21"/>
      <c r="G63" s="21">
        <f>SUM(G5:G62)</f>
        <v>13</v>
      </c>
      <c r="H63" s="21">
        <f t="shared" ref="H63:O63" si="0">SUM(H5:H62)</f>
        <v>11</v>
      </c>
      <c r="I63" s="21">
        <f t="shared" si="0"/>
        <v>5</v>
      </c>
      <c r="J63" s="21">
        <f t="shared" si="0"/>
        <v>0</v>
      </c>
      <c r="K63" s="21">
        <f t="shared" si="0"/>
        <v>29</v>
      </c>
      <c r="L63" s="21">
        <f t="shared" si="0"/>
        <v>0</v>
      </c>
      <c r="M63" s="21">
        <f t="shared" si="0"/>
        <v>5730</v>
      </c>
      <c r="N63" s="21">
        <f t="shared" si="0"/>
        <v>3152.14</v>
      </c>
      <c r="O63" s="21">
        <f t="shared" si="0"/>
        <v>5938.84</v>
      </c>
      <c r="P63" s="21"/>
      <c r="Q63" s="21"/>
      <c r="R63" s="21"/>
      <c r="S63" s="21"/>
      <c r="T63" s="21"/>
      <c r="U63" s="21"/>
      <c r="V63" s="21"/>
      <c r="W63" s="21"/>
    </row>
  </sheetData>
  <autoFilter xmlns:etc="http://www.wps.cn/officeDocument/2017/etCustomData" ref="A4:XEC74" etc:filterBottomFollowUsedRange="0">
    <extLst/>
  </autoFilter>
  <mergeCells count="21">
    <mergeCell ref="A1:W1"/>
    <mergeCell ref="A2:W2"/>
    <mergeCell ref="G3:I3"/>
    <mergeCell ref="J3:L3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314583333333333" right="0.196527777777778" top="0.786805555555556" bottom="0.786805555555556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乡镇汇总表一</vt:lpstr>
      <vt:lpstr>村级汇总表二</vt:lpstr>
      <vt:lpstr>到户明细表三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Forever</cp:lastModifiedBy>
  <dcterms:created xsi:type="dcterms:W3CDTF">2020-05-15T00:58:00Z</dcterms:created>
  <cp:lastPrinted>2020-05-19T08:48:00Z</cp:lastPrinted>
  <dcterms:modified xsi:type="dcterms:W3CDTF">2024-11-25T07:36:32Z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78048CA05FC54E81BDCC19861650C1DD_13</vt:lpwstr>
  </property>
  <property fmtid="{D5CDD505-2E9C-101B-9397-08002B2CF9AE}" pid="4" name="KSOReadingLayout">
    <vt:bool>true</vt:bool>
  </property>
</Properties>
</file>